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'1'!$A$1:$I$40</definedName>
  </definedNames>
  <calcPr fullCalcOnLoad="1"/>
</workbook>
</file>

<file path=xl/sharedStrings.xml><?xml version="1.0" encoding="utf-8"?>
<sst xmlns="http://schemas.openxmlformats.org/spreadsheetml/2006/main" count="443" uniqueCount="172">
  <si>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</si>
  <si>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</si>
  <si>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</si>
  <si>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</si>
  <si>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</si>
  <si>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</si>
  <si>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</si>
  <si>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</si>
  <si>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</si>
  <si>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</si>
  <si>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</si>
  <si>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</si>
  <si>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</si>
  <si>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</si>
  <si>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</si>
  <si>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</si>
  <si>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</si>
  <si>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</si>
  <si>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</si>
  <si>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</si>
  <si>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</si>
  <si>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 xml:space="preserve">Возрастная категория: от 1 года до 3 лет </t>
  </si>
  <si>
    <t>Сыр</t>
  </si>
  <si>
    <t>Компот из сушеных фруктов</t>
  </si>
  <si>
    <t>норма</t>
  </si>
  <si>
    <t>Возрастная категория: от 1 года до 3 лет</t>
  </si>
  <si>
    <t>Вареники ленивые</t>
  </si>
  <si>
    <t>Соус сметанный сладкий</t>
  </si>
  <si>
    <t>Гуляш из отварного мяса</t>
  </si>
  <si>
    <t>Сырники творожные, запеченные</t>
  </si>
  <si>
    <t>Таблица ( 1 - 3 года)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</si>
  <si>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</si>
  <si>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</si>
  <si>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</si>
  <si>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</si>
  <si>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</si>
  <si>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</si>
  <si>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</si>
  <si>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</si>
  <si>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</si>
  <si>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</si>
  <si>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</si>
  <si>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</si>
  <si>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</si>
  <si>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</si>
  <si>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</si>
  <si>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</si>
  <si>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</si>
  <si>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</si>
  <si>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</si>
  <si>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</si>
  <si>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</si>
  <si>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</si>
  <si>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</si>
  <si>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</si>
  <si>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</si>
  <si>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</si>
  <si>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</si>
  <si>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</si>
  <si>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</si>
  <si>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</si>
  <si>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</si>
  <si>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</si>
  <si>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Напитки витаминизированные (готовый напиток)</t>
  </si>
  <si>
    <t>Яблоки свежие</t>
  </si>
  <si>
    <t>Котлеты рубленые</t>
  </si>
  <si>
    <t>Молоко, в т.ч. кисломолочные продукты</t>
  </si>
  <si>
    <t>Соотношение</t>
  </si>
  <si>
    <t xml:space="preserve"> 2-ой завтрак (4 %)</t>
  </si>
  <si>
    <t xml:space="preserve"> 2-ой завтрак (5 %)</t>
  </si>
  <si>
    <t>обед (37 %)</t>
  </si>
  <si>
    <t>обед (38 %)</t>
  </si>
  <si>
    <t>Витамин С</t>
  </si>
  <si>
    <t>Выход блюда, г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</si>
  <si>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</si>
  <si>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</si>
  <si>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</si>
  <si>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</si>
  <si>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</si>
  <si>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</si>
  <si>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</si>
  <si>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</si>
  <si>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</si>
  <si>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</si>
  <si>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</si>
  <si>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</si>
  <si>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</si>
  <si>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 xml:space="preserve"> 2-ой завтрак ( 4 %)</t>
  </si>
  <si>
    <t>завтрак (22 %)</t>
  </si>
  <si>
    <t>Cодержание белков, жиров, углеводов в меню за период в % от калорийности</t>
  </si>
  <si>
    <t>*Суммарный объем блюд (в граммах)</t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</si>
  <si>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</si>
  <si>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</si>
  <si>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</si>
  <si>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</si>
  <si>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</si>
  <si>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</si>
  <si>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>Количество животного белка, (%)</t>
  </si>
  <si>
    <t>Cодержание белков, жиров, углеводов  в % от калорийности</t>
  </si>
  <si>
    <t>Щи из свежей капусы с картофелем</t>
  </si>
  <si>
    <t xml:space="preserve">Плов из птицы  </t>
  </si>
  <si>
    <t>Суп картофельный с рыбными консервами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</si>
  <si>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</si>
  <si>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</si>
  <si>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</si>
  <si>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</si>
  <si>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>уплотнённый полдник (35 %)</t>
  </si>
  <si>
    <t>обед (39 %)</t>
  </si>
  <si>
    <t>завтрак (24%)</t>
  </si>
  <si>
    <t>завтрак (24 %)</t>
  </si>
  <si>
    <t>завтрак (26  %)</t>
  </si>
  <si>
    <t>Кисель из сухофруктов</t>
  </si>
  <si>
    <t xml:space="preserve">Чай с сахаром </t>
  </si>
  <si>
    <t>Биточки рубленые мясные</t>
  </si>
  <si>
    <t>Рассольник Ленинградский</t>
  </si>
  <si>
    <t>Суп молочный с вермишелью</t>
  </si>
  <si>
    <t xml:space="preserve">Борщ со свежей капустой и картофелем со сметаной </t>
  </si>
  <si>
    <t xml:space="preserve">Сок </t>
  </si>
  <si>
    <t>Овощная нарезка из огурцов</t>
  </si>
  <si>
    <t>Каша вязкая перловая</t>
  </si>
  <si>
    <t>14.74</t>
  </si>
  <si>
    <t>Овошная нарезка из помидор</t>
  </si>
  <si>
    <t>Кефир</t>
  </si>
  <si>
    <t>Кофейный напиток с молоком</t>
  </si>
  <si>
    <t>Салат из белокочаной капусты с морковью</t>
  </si>
  <si>
    <t>Какао с молоком</t>
  </si>
  <si>
    <t>Яйцо вареное</t>
  </si>
  <si>
    <t>Икра кабачковая</t>
  </si>
  <si>
    <t>Чай с сахаром</t>
  </si>
  <si>
    <t>Каша вязкая пшенная</t>
  </si>
  <si>
    <t>Котлета рыбная</t>
  </si>
  <si>
    <t>Каша  рисовая молочная жидкая</t>
  </si>
  <si>
    <t>Суп картофельный с вермишелью</t>
  </si>
  <si>
    <t>Суп молочный манный</t>
  </si>
  <si>
    <t>Каша «Дружба»</t>
  </si>
  <si>
    <t>Пряник</t>
  </si>
  <si>
    <t>Овощное рагу</t>
  </si>
  <si>
    <t>Салат летний</t>
  </si>
  <si>
    <t xml:space="preserve">Суп картофельный </t>
  </si>
  <si>
    <t>Каша вязкая с сахаром и маслом гречневая</t>
  </si>
  <si>
    <t>Чай с сахаром и лимоном</t>
  </si>
  <si>
    <t>Макароны отварные</t>
  </si>
  <si>
    <t>Омлет натуральный</t>
  </si>
  <si>
    <t>Печенье</t>
  </si>
  <si>
    <t>Суп картофельный с клецками</t>
  </si>
  <si>
    <t>Шницель рыбный</t>
  </si>
  <si>
    <t>Суп крестьянский с яйцом</t>
  </si>
  <si>
    <t>Салат  из огурцов</t>
  </si>
  <si>
    <t>Суп полевой</t>
  </si>
  <si>
    <t>30+5</t>
  </si>
  <si>
    <t>Картофельная запеканка с печенью</t>
  </si>
  <si>
    <t>Батон с маслом</t>
  </si>
  <si>
    <t xml:space="preserve">Батон с маслом </t>
  </si>
  <si>
    <t>150/4</t>
  </si>
  <si>
    <t>Пирог с повидлом</t>
  </si>
  <si>
    <t>70+10</t>
  </si>
  <si>
    <t>Батон с маслом и сыром</t>
  </si>
  <si>
    <t>30+5+10</t>
  </si>
  <si>
    <t>Голубцы ленивые</t>
  </si>
  <si>
    <t>Оладьи со сгущенным молоком</t>
  </si>
  <si>
    <t>Салат из капусты</t>
  </si>
  <si>
    <t>Каша пшенная молочная</t>
  </si>
  <si>
    <t>Нарезка из огурцов</t>
  </si>
  <si>
    <t>20+5</t>
  </si>
  <si>
    <t>Запеканка творожная</t>
  </si>
  <si>
    <t>Батон</t>
  </si>
  <si>
    <t>Макароны отварные с маслом и сахаром</t>
  </si>
  <si>
    <t>Яблоко</t>
  </si>
  <si>
    <t>Оладьи из печени</t>
  </si>
  <si>
    <t xml:space="preserve">Батон </t>
  </si>
  <si>
    <t>Каша овсяная молочная</t>
  </si>
  <si>
    <t>Картофель тушеный с мясом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</si>
</sst>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%"/>
    <numFmt numFmtId="208" formatCode="000000"/>
    <numFmt numFmtId="209" formatCode="#&quot; &quot;?/2"/>
    <numFmt numFmtId="210" formatCode="#&quot; &quot;?/1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197" fontId="5" fillId="0" borderId="12" xfId="0" applyNumberFormat="1" applyFont="1" applyBorder="1" applyAlignment="1">
      <alignment horizontal="center"/>
    </xf>
    <xf numFmtId="197" fontId="0" fillId="0" borderId="0" xfId="0" applyNumberFormat="1" applyAlignment="1">
      <alignment wrapText="1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7" fontId="4" fillId="0" borderId="10" xfId="0" applyNumberFormat="1" applyFont="1" applyBorder="1" applyAlignment="1">
      <alignment horizontal="right"/>
    </xf>
    <xf numFmtId="197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97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197" fontId="1" fillId="0" borderId="1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center"/>
    </xf>
    <xf numFmtId="196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210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57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97" fontId="0" fillId="0" borderId="10" xfId="0" applyNumberFormat="1" applyBorder="1" applyAlignment="1">
      <alignment/>
    </xf>
    <xf numFmtId="9" fontId="5" fillId="0" borderId="10" xfId="57" applyFont="1" applyBorder="1" applyAlignment="1">
      <alignment horizontal="center"/>
    </xf>
    <xf numFmtId="0" fontId="2" fillId="0" borderId="10" xfId="6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197" fontId="1" fillId="0" borderId="10" xfId="0" applyNumberFormat="1" applyFont="1" applyFill="1" applyBorder="1" applyAlignment="1">
      <alignment horizontal="center" wrapText="1"/>
    </xf>
    <xf numFmtId="197" fontId="1" fillId="0" borderId="14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view="pageBreakPreview" zoomScale="80" zoomScaleNormal="88" zoomScaleSheetLayoutView="80" workbookViewId="0" topLeftCell="A4">
      <selection activeCell="A13" sqref="A13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195" t="s">
        <v>2</v>
      </c>
      <c r="I6" s="196" t="s">
        <v>72</v>
      </c>
    </row>
    <row r="7" spans="1:9" ht="19.5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195"/>
      <c r="I7" s="197"/>
    </row>
    <row r="8" spans="1:9" ht="23.25" customHeight="1">
      <c r="A8" s="191"/>
      <c r="B8" s="194"/>
      <c r="C8" s="191"/>
      <c r="D8" s="111" t="s">
        <v>95</v>
      </c>
      <c r="E8" s="110" t="s">
        <v>96</v>
      </c>
      <c r="F8" s="203"/>
      <c r="G8" s="203"/>
      <c r="H8" s="195"/>
      <c r="I8" s="198"/>
    </row>
    <row r="9" spans="1:9" ht="15.75">
      <c r="A9" s="17"/>
      <c r="B9" s="28" t="s">
        <v>88</v>
      </c>
      <c r="C9" s="17"/>
      <c r="D9" s="21"/>
      <c r="E9" s="21"/>
      <c r="F9" s="21"/>
      <c r="G9" s="21"/>
      <c r="H9" s="23"/>
      <c r="I9" s="3"/>
    </row>
    <row r="10" spans="1:9" s="129" customFormat="1" ht="15.75">
      <c r="A10" s="66"/>
      <c r="B10" s="20" t="s">
        <v>151</v>
      </c>
      <c r="C10" s="188" t="s">
        <v>149</v>
      </c>
      <c r="D10" s="22">
        <v>1.23</v>
      </c>
      <c r="E10" s="22">
        <v>0.04</v>
      </c>
      <c r="F10" s="22">
        <v>3.78</v>
      </c>
      <c r="G10" s="22">
        <v>7.31</v>
      </c>
      <c r="H10" s="145">
        <v>68</v>
      </c>
      <c r="I10" s="3">
        <v>0</v>
      </c>
    </row>
    <row r="11" spans="1:9" s="130" customFormat="1" ht="16.5" customHeight="1">
      <c r="A11" s="66">
        <v>213</v>
      </c>
      <c r="B11" s="20" t="s">
        <v>126</v>
      </c>
      <c r="C11" s="22">
        <v>40</v>
      </c>
      <c r="D11" s="3">
        <v>5.08</v>
      </c>
      <c r="E11" s="3">
        <v>5.08</v>
      </c>
      <c r="F11" s="3">
        <v>4.6</v>
      </c>
      <c r="G11" s="3">
        <v>0.28</v>
      </c>
      <c r="H11" s="3">
        <v>63</v>
      </c>
      <c r="I11" s="22">
        <v>0</v>
      </c>
    </row>
    <row r="12" spans="1:9" s="129" customFormat="1" ht="15.75">
      <c r="A12" s="156">
        <v>53</v>
      </c>
      <c r="B12" s="144" t="s">
        <v>127</v>
      </c>
      <c r="C12" s="171">
        <v>45</v>
      </c>
      <c r="D12" s="15">
        <v>0.54</v>
      </c>
      <c r="E12" s="15">
        <v>0</v>
      </c>
      <c r="F12" s="15">
        <v>2.82</v>
      </c>
      <c r="G12" s="15">
        <v>3.55</v>
      </c>
      <c r="H12" s="171">
        <v>42</v>
      </c>
      <c r="I12" s="15">
        <v>3.31</v>
      </c>
    </row>
    <row r="13" spans="1:9" ht="15.75">
      <c r="A13" s="66">
        <v>392</v>
      </c>
      <c r="B13" s="19" t="s">
        <v>128</v>
      </c>
      <c r="C13" s="22">
        <v>150</v>
      </c>
      <c r="D13" s="22">
        <v>0.06</v>
      </c>
      <c r="E13" s="22">
        <v>0</v>
      </c>
      <c r="F13" s="22">
        <v>0.02</v>
      </c>
      <c r="G13" s="22">
        <v>9.99</v>
      </c>
      <c r="H13" s="145">
        <v>40</v>
      </c>
      <c r="I13" s="22">
        <v>0.03</v>
      </c>
    </row>
    <row r="14" spans="1:9" ht="15.75">
      <c r="A14" s="66"/>
      <c r="B14" s="20"/>
      <c r="C14" s="46">
        <v>332</v>
      </c>
      <c r="D14" s="179">
        <f aca="true" t="shared" si="0" ref="D14:I14">D10+D11+D12+D13</f>
        <v>6.91</v>
      </c>
      <c r="E14" s="46">
        <f t="shared" si="0"/>
        <v>5.12</v>
      </c>
      <c r="F14" s="46">
        <f t="shared" si="0"/>
        <v>11.219999999999999</v>
      </c>
      <c r="G14" s="46">
        <f t="shared" si="0"/>
        <v>21.130000000000003</v>
      </c>
      <c r="H14" s="80">
        <f t="shared" si="0"/>
        <v>213</v>
      </c>
      <c r="I14" s="46">
        <f t="shared" si="0"/>
        <v>3.34</v>
      </c>
    </row>
    <row r="15" spans="1:9" ht="15.75">
      <c r="A15" s="66"/>
      <c r="B15" s="19"/>
      <c r="C15" s="120"/>
      <c r="D15" s="46"/>
      <c r="E15" s="46"/>
      <c r="F15" s="46"/>
      <c r="G15" s="46"/>
      <c r="H15" s="46"/>
      <c r="I15" s="46"/>
    </row>
    <row r="16" spans="1:9" s="129" customFormat="1" ht="15.75">
      <c r="A16" s="103"/>
      <c r="B16" s="43" t="s">
        <v>69</v>
      </c>
      <c r="C16" s="22"/>
      <c r="D16" s="46"/>
      <c r="E16" s="46"/>
      <c r="F16" s="46"/>
      <c r="G16" s="46"/>
      <c r="H16" s="46"/>
      <c r="I16" s="46"/>
    </row>
    <row r="17" spans="1:9" ht="15" customHeight="1">
      <c r="A17" s="146">
        <v>399</v>
      </c>
      <c r="B17" s="147" t="s">
        <v>117</v>
      </c>
      <c r="C17" s="46">
        <v>80</v>
      </c>
      <c r="D17" s="46">
        <v>0.75</v>
      </c>
      <c r="E17" s="46">
        <v>0</v>
      </c>
      <c r="F17" s="46">
        <v>0</v>
      </c>
      <c r="G17" s="46">
        <v>15.15</v>
      </c>
      <c r="H17" s="46">
        <v>64</v>
      </c>
      <c r="I17" s="148">
        <v>3</v>
      </c>
    </row>
    <row r="18" spans="1:9" ht="12.75">
      <c r="A18" s="104"/>
      <c r="B18" s="149"/>
      <c r="C18" s="149"/>
      <c r="D18" s="149"/>
      <c r="E18" s="149"/>
      <c r="F18" s="149"/>
      <c r="G18" s="149"/>
      <c r="H18" s="149"/>
      <c r="I18" s="149"/>
    </row>
    <row r="19" spans="1:9" s="129" customFormat="1" ht="15.75" customHeight="1">
      <c r="A19" s="91"/>
      <c r="B19" s="27" t="s">
        <v>71</v>
      </c>
      <c r="C19" s="150"/>
      <c r="D19" s="150"/>
      <c r="E19" s="150"/>
      <c r="F19" s="150"/>
      <c r="G19" s="150"/>
      <c r="H19" s="150"/>
      <c r="I19" s="150"/>
    </row>
    <row r="20" spans="1:9" s="129" customFormat="1" ht="15.75">
      <c r="A20" s="71">
        <v>13</v>
      </c>
      <c r="B20" s="19" t="s">
        <v>118</v>
      </c>
      <c r="C20" s="145">
        <v>45</v>
      </c>
      <c r="D20" s="22">
        <v>7.6</v>
      </c>
      <c r="E20" s="22">
        <v>0</v>
      </c>
      <c r="F20" s="22">
        <v>60.89</v>
      </c>
      <c r="G20" s="22">
        <v>23.75</v>
      </c>
      <c r="H20" s="145">
        <v>673</v>
      </c>
      <c r="I20" s="22">
        <v>95</v>
      </c>
    </row>
    <row r="21" spans="1:9" s="129" customFormat="1" ht="15.75">
      <c r="A21" s="66">
        <v>67</v>
      </c>
      <c r="B21" s="19" t="s">
        <v>99</v>
      </c>
      <c r="C21" s="22">
        <v>150</v>
      </c>
      <c r="D21" s="22">
        <v>6.96</v>
      </c>
      <c r="E21" s="22">
        <v>0</v>
      </c>
      <c r="F21" s="22">
        <v>19.54</v>
      </c>
      <c r="G21" s="22">
        <v>33.93</v>
      </c>
      <c r="H21" s="22">
        <v>339</v>
      </c>
      <c r="I21" s="22">
        <v>73.86</v>
      </c>
    </row>
    <row r="22" spans="1:9" s="129" customFormat="1" ht="16.5" customHeight="1">
      <c r="A22" s="66">
        <v>314</v>
      </c>
      <c r="B22" s="66" t="s">
        <v>129</v>
      </c>
      <c r="C22" s="151">
        <v>100</v>
      </c>
      <c r="D22" s="151">
        <v>26.29</v>
      </c>
      <c r="E22" s="151">
        <v>26.29</v>
      </c>
      <c r="F22" s="151">
        <v>0.3</v>
      </c>
      <c r="G22" s="151">
        <v>136.81</v>
      </c>
      <c r="H22" s="187">
        <v>1050</v>
      </c>
      <c r="I22" s="151">
        <v>0</v>
      </c>
    </row>
    <row r="23" spans="1:9" s="129" customFormat="1" ht="15.75">
      <c r="A23" s="66">
        <v>277</v>
      </c>
      <c r="B23" s="19" t="s">
        <v>28</v>
      </c>
      <c r="C23" s="22">
        <v>120</v>
      </c>
      <c r="D23" s="22">
        <v>15.42</v>
      </c>
      <c r="E23" s="22" t="s">
        <v>120</v>
      </c>
      <c r="F23" s="22">
        <v>12.41</v>
      </c>
      <c r="G23" s="22">
        <v>3.96</v>
      </c>
      <c r="H23" s="22">
        <v>189</v>
      </c>
      <c r="I23" s="22">
        <v>0.6</v>
      </c>
    </row>
    <row r="24" spans="1:9" s="129" customFormat="1" ht="15.75">
      <c r="A24" s="152">
        <v>376</v>
      </c>
      <c r="B24" s="19" t="s">
        <v>23</v>
      </c>
      <c r="C24" s="145">
        <v>150</v>
      </c>
      <c r="D24" s="22">
        <v>2.2</v>
      </c>
      <c r="E24" s="22">
        <v>0</v>
      </c>
      <c r="F24" s="22">
        <v>0.1</v>
      </c>
      <c r="G24" s="145">
        <v>138.84</v>
      </c>
      <c r="H24" s="22">
        <v>565</v>
      </c>
      <c r="I24" s="22">
        <v>2</v>
      </c>
    </row>
    <row r="25" spans="1:9" ht="15.75">
      <c r="A25" s="152"/>
      <c r="B25" s="19" t="s">
        <v>11</v>
      </c>
      <c r="C25" s="145">
        <v>40</v>
      </c>
      <c r="D25" s="22">
        <v>1.98</v>
      </c>
      <c r="E25" s="22">
        <v>0</v>
      </c>
      <c r="F25" s="22">
        <v>0.36</v>
      </c>
      <c r="G25" s="145">
        <v>10.02</v>
      </c>
      <c r="H25" s="22">
        <v>52</v>
      </c>
      <c r="I25" s="22">
        <v>0</v>
      </c>
    </row>
    <row r="26" spans="1:9" ht="15.75">
      <c r="A26" s="102"/>
      <c r="B26" s="18"/>
      <c r="C26" s="121">
        <f aca="true" t="shared" si="1" ref="C26:I26">SUM(C20:C25)</f>
        <v>605</v>
      </c>
      <c r="D26" s="32">
        <f t="shared" si="1"/>
        <v>60.449999999999996</v>
      </c>
      <c r="E26" s="32">
        <f t="shared" si="1"/>
        <v>26.29</v>
      </c>
      <c r="F26" s="32">
        <f t="shared" si="1"/>
        <v>93.6</v>
      </c>
      <c r="G26" s="32">
        <f t="shared" si="1"/>
        <v>347.31</v>
      </c>
      <c r="H26" s="32">
        <f t="shared" si="1"/>
        <v>2868</v>
      </c>
      <c r="I26" s="32">
        <f t="shared" si="1"/>
        <v>171.46</v>
      </c>
    </row>
    <row r="27" spans="1:9" ht="15.75">
      <c r="A27" s="93"/>
      <c r="B27" s="27" t="s">
        <v>102</v>
      </c>
      <c r="C27" s="21"/>
      <c r="D27" s="31"/>
      <c r="E27" s="31"/>
      <c r="F27" s="31"/>
      <c r="G27" s="31"/>
      <c r="H27" s="31"/>
      <c r="I27" s="31"/>
    </row>
    <row r="28" spans="1:9" s="129" customFormat="1" ht="15.75">
      <c r="A28" s="9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90">
        <v>255</v>
      </c>
      <c r="B29" s="19" t="s">
        <v>130</v>
      </c>
      <c r="C29" s="145">
        <v>80</v>
      </c>
      <c r="D29" s="22">
        <v>11.99</v>
      </c>
      <c r="E29" s="22">
        <v>10.95</v>
      </c>
      <c r="F29" s="22">
        <v>4.05</v>
      </c>
      <c r="G29" s="22">
        <v>7.67</v>
      </c>
      <c r="H29" s="145">
        <v>115</v>
      </c>
      <c r="I29" s="22">
        <v>0.82</v>
      </c>
    </row>
    <row r="30" spans="1:9" s="129" customFormat="1" ht="15.75">
      <c r="A30" s="66">
        <v>395</v>
      </c>
      <c r="B30" s="20" t="s">
        <v>123</v>
      </c>
      <c r="C30" s="22">
        <v>150</v>
      </c>
      <c r="D30" s="22">
        <v>2.34</v>
      </c>
      <c r="E30" s="22">
        <v>2.18</v>
      </c>
      <c r="F30" s="22">
        <v>2</v>
      </c>
      <c r="G30" s="145">
        <v>10.63</v>
      </c>
      <c r="H30" s="145">
        <v>70</v>
      </c>
      <c r="I30" s="22">
        <v>0.98</v>
      </c>
    </row>
    <row r="31" spans="1:9" s="129" customFormat="1" ht="15.75">
      <c r="A31" s="94"/>
      <c r="B31" s="20" t="s">
        <v>169</v>
      </c>
      <c r="C31" s="22">
        <v>30</v>
      </c>
      <c r="D31" s="22">
        <v>2.37</v>
      </c>
      <c r="E31" s="22">
        <v>0</v>
      </c>
      <c r="F31" s="22">
        <v>0.3</v>
      </c>
      <c r="G31" s="22">
        <v>14.49</v>
      </c>
      <c r="H31" s="145">
        <v>71</v>
      </c>
      <c r="I31" s="22">
        <v>0</v>
      </c>
    </row>
    <row r="32" spans="1:9" ht="15.75">
      <c r="A32" s="163">
        <v>20</v>
      </c>
      <c r="B32" s="19" t="s">
        <v>124</v>
      </c>
      <c r="C32" s="15">
        <v>45</v>
      </c>
      <c r="D32" s="15">
        <v>14.08</v>
      </c>
      <c r="E32" s="15">
        <v>0</v>
      </c>
      <c r="F32" s="15">
        <v>50.76</v>
      </c>
      <c r="G32" s="15">
        <v>90.17</v>
      </c>
      <c r="H32" s="15">
        <v>874</v>
      </c>
      <c r="I32" s="15">
        <v>324.5</v>
      </c>
    </row>
    <row r="33" spans="1:9" ht="15.75">
      <c r="A33" s="19"/>
      <c r="B33" s="154"/>
      <c r="C33" s="121">
        <v>337</v>
      </c>
      <c r="D33" s="4">
        <f aca="true" t="shared" si="2" ref="D33:I33">SUM(D29:D32)</f>
        <v>30.78</v>
      </c>
      <c r="E33" s="4">
        <f t="shared" si="2"/>
        <v>13.129999999999999</v>
      </c>
      <c r="F33" s="4">
        <f t="shared" si="2"/>
        <v>57.11</v>
      </c>
      <c r="G33" s="4">
        <f t="shared" si="2"/>
        <v>122.96000000000001</v>
      </c>
      <c r="H33" s="4">
        <f t="shared" si="2"/>
        <v>1130</v>
      </c>
      <c r="I33" s="4">
        <f t="shared" si="2"/>
        <v>326.3</v>
      </c>
    </row>
    <row r="34" spans="1:9" ht="15.75">
      <c r="A34" s="154"/>
      <c r="B34" s="35" t="s">
        <v>74</v>
      </c>
      <c r="C34" s="125">
        <f aca="true" t="shared" si="3" ref="C34:I34">C33+C26+C17+C14</f>
        <v>1354</v>
      </c>
      <c r="D34" s="7">
        <f t="shared" si="3"/>
        <v>98.88999999999999</v>
      </c>
      <c r="E34" s="7">
        <f t="shared" si="3"/>
        <v>44.54</v>
      </c>
      <c r="F34" s="7">
        <f t="shared" si="3"/>
        <v>161.92999999999998</v>
      </c>
      <c r="G34" s="7">
        <f t="shared" si="3"/>
        <v>506.54999999999995</v>
      </c>
      <c r="H34" s="7">
        <f t="shared" si="3"/>
        <v>4275</v>
      </c>
      <c r="I34" s="7">
        <f t="shared" si="3"/>
        <v>504.09999999999997</v>
      </c>
    </row>
    <row r="35" spans="1:9" ht="15.75">
      <c r="A35" s="149"/>
      <c r="B35" s="35" t="s">
        <v>24</v>
      </c>
      <c r="C35" s="35"/>
      <c r="D35" s="10">
        <v>42</v>
      </c>
      <c r="E35" s="149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155"/>
      <c r="B36" s="29" t="s">
        <v>20</v>
      </c>
      <c r="C36" s="155"/>
      <c r="D36" s="73">
        <f>D34-D35</f>
        <v>56.889999999999986</v>
      </c>
      <c r="E36" s="149"/>
      <c r="F36" s="73">
        <f>F34-F35</f>
        <v>114.92999999999998</v>
      </c>
      <c r="G36" s="75">
        <f>G34-G35</f>
        <v>303.54999999999995</v>
      </c>
      <c r="H36" s="73">
        <f>H34-H35</f>
        <v>2875</v>
      </c>
      <c r="I36" s="73">
        <f>I34-I35</f>
        <v>459.09999999999997</v>
      </c>
    </row>
    <row r="37" spans="1:9" ht="15.75">
      <c r="A37" s="155"/>
      <c r="B37" s="29" t="s">
        <v>97</v>
      </c>
      <c r="C37" s="155"/>
      <c r="D37" s="73"/>
      <c r="E37" s="178">
        <v>0.513</v>
      </c>
      <c r="F37" s="73"/>
      <c r="G37" s="75"/>
      <c r="H37" s="73"/>
      <c r="I37" s="73"/>
    </row>
    <row r="38" spans="1:9" ht="15.75">
      <c r="A38" s="8"/>
      <c r="B38" s="5" t="s">
        <v>67</v>
      </c>
      <c r="C38" s="8"/>
      <c r="D38" s="3">
        <v>1</v>
      </c>
      <c r="E38" s="3"/>
      <c r="F38" s="97"/>
      <c r="G38" s="97"/>
      <c r="H38" s="8"/>
      <c r="I38" s="8"/>
    </row>
    <row r="39" spans="1:9" ht="31.5">
      <c r="A39" s="8"/>
      <c r="B39" s="95" t="s">
        <v>98</v>
      </c>
      <c r="C39" s="8"/>
      <c r="D39" s="3">
        <v>14</v>
      </c>
      <c r="E39" s="3"/>
      <c r="F39" s="97">
        <v>29</v>
      </c>
      <c r="G39" s="97">
        <v>57</v>
      </c>
      <c r="H39" s="8"/>
      <c r="I39" s="8"/>
    </row>
    <row r="40" spans="2:50" ht="12.75">
      <c r="B40" s="96" t="s">
        <v>90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0:50" ht="12.75"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 s="8" customFormat="1" ht="15.75">
      <c r="A42"/>
      <c r="B42" s="67"/>
      <c r="C42" s="69"/>
      <c r="D42"/>
      <c r="E42"/>
      <c r="F42"/>
      <c r="G42"/>
      <c r="H42"/>
      <c r="I42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9" s="70" customFormat="1" ht="17.25" customHeight="1">
      <c r="A43"/>
      <c r="B43" s="67"/>
      <c r="C43" s="69"/>
      <c r="D43"/>
      <c r="E43"/>
      <c r="F43"/>
      <c r="G43"/>
      <c r="H43"/>
      <c r="I43"/>
    </row>
    <row r="44" spans="2:50" ht="15.75">
      <c r="B44" s="67"/>
      <c r="C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ht="15.75">
      <c r="B45" s="67"/>
      <c r="C45" s="69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ht="15.75">
      <c r="B46" s="67"/>
      <c r="C46" s="69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9" spans="2:3" ht="15.75">
      <c r="B49" s="67"/>
      <c r="C49" s="115"/>
    </row>
    <row r="50" spans="2:3" ht="15.75">
      <c r="B50" s="67"/>
      <c r="C50" s="115"/>
    </row>
    <row r="51" spans="2:3" ht="15.75">
      <c r="B51" s="67"/>
      <c r="C51" s="115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fitToHeight="0" fitToWidth="0" horizontalDpi="600" verticalDpi="600" orientation="landscape" paperSize="9" scale="71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="89" zoomScaleNormal="89" zoomScalePageLayoutView="0" workbookViewId="0" topLeftCell="A7">
      <selection activeCell="C29" sqref="C29"/>
    </sheetView>
  </sheetViews>
  <sheetFormatPr defaultColWidth="9.140625" defaultRowHeight="12.75"/>
  <cols>
    <col min="1" max="1" width="12.7109375" style="0" customWidth="1"/>
    <col min="2" max="2" width="44.42187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17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19</v>
      </c>
      <c r="B3" s="2"/>
      <c r="C3" s="2"/>
      <c r="D3" s="2"/>
      <c r="E3" s="2"/>
      <c r="F3" s="2"/>
      <c r="G3" s="2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21</v>
      </c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212" t="s">
        <v>3</v>
      </c>
      <c r="B7" s="216" t="s">
        <v>7</v>
      </c>
      <c r="C7" s="192" t="s">
        <v>85</v>
      </c>
      <c r="D7" s="218" t="s">
        <v>8</v>
      </c>
      <c r="E7" s="218"/>
      <c r="F7" s="218"/>
      <c r="G7" s="218"/>
      <c r="H7" s="192" t="s">
        <v>2</v>
      </c>
      <c r="I7" s="199" t="s">
        <v>84</v>
      </c>
    </row>
    <row r="8" spans="1:9" ht="19.5" customHeight="1">
      <c r="A8" s="213"/>
      <c r="B8" s="215"/>
      <c r="C8" s="193"/>
      <c r="D8" s="219" t="s">
        <v>4</v>
      </c>
      <c r="E8" s="220"/>
      <c r="F8" s="202" t="s">
        <v>5</v>
      </c>
      <c r="G8" s="202" t="s">
        <v>6</v>
      </c>
      <c r="H8" s="193"/>
      <c r="I8" s="199"/>
    </row>
    <row r="9" spans="1:9" ht="28.5" customHeight="1">
      <c r="A9" s="215"/>
      <c r="B9" s="217"/>
      <c r="C9" s="191"/>
      <c r="D9" s="111" t="s">
        <v>95</v>
      </c>
      <c r="E9" s="110" t="s">
        <v>96</v>
      </c>
      <c r="F9" s="203"/>
      <c r="G9" s="203"/>
      <c r="H9" s="191"/>
      <c r="I9" s="204"/>
    </row>
    <row r="10" spans="1:9" ht="15.75">
      <c r="A10" s="109"/>
      <c r="B10" s="47" t="s">
        <v>108</v>
      </c>
      <c r="C10" s="16"/>
      <c r="D10" s="21"/>
      <c r="E10" s="21"/>
      <c r="F10" s="21"/>
      <c r="G10" s="21"/>
      <c r="H10" s="16"/>
      <c r="I10" s="21"/>
    </row>
    <row r="11" spans="1:9" ht="15.75">
      <c r="A11" s="66">
        <v>1</v>
      </c>
      <c r="B11" s="20" t="s">
        <v>151</v>
      </c>
      <c r="C11" s="22" t="s">
        <v>149</v>
      </c>
      <c r="D11" s="22">
        <v>2.45</v>
      </c>
      <c r="E11" s="22">
        <v>0.08</v>
      </c>
      <c r="F11" s="22">
        <v>7.55</v>
      </c>
      <c r="G11" s="22">
        <v>14.62</v>
      </c>
      <c r="H11" s="145">
        <v>136</v>
      </c>
      <c r="I11" s="3">
        <v>0</v>
      </c>
    </row>
    <row r="12" spans="1:9" s="129" customFormat="1" ht="15.75" customHeight="1">
      <c r="A12" s="156">
        <v>94</v>
      </c>
      <c r="B12" s="175" t="s">
        <v>170</v>
      </c>
      <c r="C12" s="15">
        <v>160</v>
      </c>
      <c r="D12" s="166">
        <v>29.62</v>
      </c>
      <c r="E12" s="166">
        <v>19.97</v>
      </c>
      <c r="F12" s="15">
        <v>29.66</v>
      </c>
      <c r="G12" s="15">
        <v>89.64</v>
      </c>
      <c r="H12" s="15">
        <v>744</v>
      </c>
      <c r="I12" s="15">
        <v>4.55</v>
      </c>
    </row>
    <row r="13" spans="1:9" ht="15.75">
      <c r="A13" s="66">
        <v>395</v>
      </c>
      <c r="B13" s="20" t="s">
        <v>123</v>
      </c>
      <c r="C13" s="22">
        <v>150</v>
      </c>
      <c r="D13" s="22">
        <v>2.34</v>
      </c>
      <c r="E13" s="22">
        <v>2.18</v>
      </c>
      <c r="F13" s="22">
        <v>2</v>
      </c>
      <c r="G13" s="145">
        <v>10.63</v>
      </c>
      <c r="H13" s="145">
        <v>70</v>
      </c>
      <c r="I13" s="22">
        <v>0.98</v>
      </c>
    </row>
    <row r="14" spans="1:9" ht="15.75">
      <c r="A14" s="66">
        <v>100</v>
      </c>
      <c r="B14" s="98" t="s">
        <v>135</v>
      </c>
      <c r="C14" s="24">
        <v>20</v>
      </c>
      <c r="D14" s="24">
        <v>6.47</v>
      </c>
      <c r="E14" s="24">
        <v>6</v>
      </c>
      <c r="F14" s="24">
        <v>1.46</v>
      </c>
      <c r="G14" s="153">
        <v>8.2</v>
      </c>
      <c r="H14" s="153">
        <v>373</v>
      </c>
      <c r="I14" s="24">
        <v>0.01</v>
      </c>
    </row>
    <row r="15" spans="1:9" ht="15.75">
      <c r="A15" s="94"/>
      <c r="B15" s="20"/>
      <c r="C15" s="46">
        <v>322</v>
      </c>
      <c r="D15" s="46">
        <f aca="true" t="shared" si="0" ref="D15:I15">SUM(D11:D13)</f>
        <v>34.41</v>
      </c>
      <c r="E15" s="46">
        <f t="shared" si="0"/>
        <v>22.229999999999997</v>
      </c>
      <c r="F15" s="46">
        <f t="shared" si="0"/>
        <v>39.21</v>
      </c>
      <c r="G15" s="46">
        <f t="shared" si="0"/>
        <v>114.89</v>
      </c>
      <c r="H15" s="80">
        <f t="shared" si="0"/>
        <v>950</v>
      </c>
      <c r="I15" s="46">
        <f t="shared" si="0"/>
        <v>5.529999999999999</v>
      </c>
    </row>
    <row r="16" spans="1:9" ht="15.75">
      <c r="A16" s="94"/>
      <c r="B16" s="28" t="s">
        <v>87</v>
      </c>
      <c r="C16" s="24"/>
      <c r="D16" s="38"/>
      <c r="E16" s="38"/>
      <c r="F16" s="38"/>
      <c r="G16" s="38"/>
      <c r="H16" s="38"/>
      <c r="I16" s="38"/>
    </row>
    <row r="17" spans="1:9" s="59" customFormat="1" ht="15.75">
      <c r="A17" s="98">
        <v>368</v>
      </c>
      <c r="B17" s="37" t="s">
        <v>167</v>
      </c>
      <c r="C17" s="24">
        <v>95</v>
      </c>
      <c r="D17" s="24">
        <v>0.4</v>
      </c>
      <c r="E17" s="24">
        <v>0</v>
      </c>
      <c r="F17" s="24">
        <v>0.4</v>
      </c>
      <c r="G17" s="24">
        <v>9.8</v>
      </c>
      <c r="H17" s="153">
        <v>44</v>
      </c>
      <c r="I17" s="24">
        <v>10</v>
      </c>
    </row>
    <row r="18" spans="1:9" ht="15.75">
      <c r="A18" s="90"/>
      <c r="B18" s="74" t="s">
        <v>70</v>
      </c>
      <c r="C18" s="25"/>
      <c r="D18" s="25"/>
      <c r="E18" s="25"/>
      <c r="F18" s="25"/>
      <c r="G18" s="25"/>
      <c r="H18" s="25"/>
      <c r="I18" s="25"/>
    </row>
    <row r="19" spans="1:9" ht="20.25" customHeight="1">
      <c r="A19" s="71">
        <v>13</v>
      </c>
      <c r="B19" s="66" t="s">
        <v>147</v>
      </c>
      <c r="C19" s="145">
        <v>45</v>
      </c>
      <c r="D19" s="22">
        <v>0.7</v>
      </c>
      <c r="E19" s="22">
        <v>0.7</v>
      </c>
      <c r="F19" s="22">
        <v>0.1</v>
      </c>
      <c r="G19" s="22">
        <v>2.5</v>
      </c>
      <c r="H19" s="145">
        <v>84.7</v>
      </c>
      <c r="I19" s="22">
        <v>6</v>
      </c>
    </row>
    <row r="20" spans="1:9" s="129" customFormat="1" ht="15.75">
      <c r="A20" s="71">
        <v>86</v>
      </c>
      <c r="B20" s="19" t="s">
        <v>148</v>
      </c>
      <c r="C20" s="22">
        <v>150</v>
      </c>
      <c r="D20" s="22">
        <v>2</v>
      </c>
      <c r="E20" s="22">
        <v>2</v>
      </c>
      <c r="F20" s="22">
        <v>3.8</v>
      </c>
      <c r="G20" s="22">
        <v>16.93</v>
      </c>
      <c r="H20" s="22">
        <v>525</v>
      </c>
      <c r="I20" s="22">
        <v>7.54</v>
      </c>
    </row>
    <row r="21" spans="1:9" s="129" customFormat="1" ht="18" customHeight="1">
      <c r="A21" s="71">
        <v>276</v>
      </c>
      <c r="B21" s="19" t="s">
        <v>171</v>
      </c>
      <c r="C21" s="22">
        <v>150</v>
      </c>
      <c r="D21" s="22">
        <v>20.8</v>
      </c>
      <c r="E21" s="22">
        <v>18.46</v>
      </c>
      <c r="F21" s="22">
        <v>5.33</v>
      </c>
      <c r="G21" s="22">
        <v>18.5</v>
      </c>
      <c r="H21" s="22">
        <v>205</v>
      </c>
      <c r="I21" s="22">
        <v>7.26</v>
      </c>
    </row>
    <row r="22" spans="1:9" ht="15.75">
      <c r="A22" s="152">
        <v>376</v>
      </c>
      <c r="B22" s="19" t="s">
        <v>23</v>
      </c>
      <c r="C22" s="145">
        <v>150</v>
      </c>
      <c r="D22" s="22">
        <v>2.2</v>
      </c>
      <c r="E22" s="22">
        <v>0</v>
      </c>
      <c r="F22" s="22">
        <v>0.1</v>
      </c>
      <c r="G22" s="145">
        <v>138.84</v>
      </c>
      <c r="H22" s="22">
        <v>565</v>
      </c>
      <c r="I22" s="22">
        <v>2</v>
      </c>
    </row>
    <row r="23" spans="1:9" ht="15.75">
      <c r="A23" s="152"/>
      <c r="B23" s="19" t="s">
        <v>11</v>
      </c>
      <c r="C23" s="145">
        <v>40</v>
      </c>
      <c r="D23" s="22">
        <v>1.98</v>
      </c>
      <c r="E23" s="22">
        <v>0</v>
      </c>
      <c r="F23" s="22">
        <v>0.36</v>
      </c>
      <c r="G23" s="145">
        <v>10.02</v>
      </c>
      <c r="H23" s="22">
        <v>52</v>
      </c>
      <c r="I23" s="22">
        <v>0</v>
      </c>
    </row>
    <row r="24" spans="1:9" ht="15.75">
      <c r="A24" s="94"/>
      <c r="B24" s="36"/>
      <c r="C24" s="38">
        <f aca="true" t="shared" si="1" ref="C24:I24">SUM(C19:C23)</f>
        <v>535</v>
      </c>
      <c r="D24" s="134">
        <f t="shared" si="1"/>
        <v>27.68</v>
      </c>
      <c r="E24" s="134">
        <f t="shared" si="1"/>
        <v>21.16</v>
      </c>
      <c r="F24" s="134">
        <f t="shared" si="1"/>
        <v>9.69</v>
      </c>
      <c r="G24" s="134">
        <f t="shared" si="1"/>
        <v>186.79000000000002</v>
      </c>
      <c r="H24" s="134">
        <f t="shared" si="1"/>
        <v>1431.7</v>
      </c>
      <c r="I24" s="134">
        <f t="shared" si="1"/>
        <v>22.799999999999997</v>
      </c>
    </row>
    <row r="25" spans="1:9" ht="15.75">
      <c r="A25" s="93"/>
      <c r="B25" s="44"/>
      <c r="C25" s="78"/>
      <c r="D25" s="31"/>
      <c r="E25" s="31"/>
      <c r="F25" s="31"/>
      <c r="G25" s="31"/>
      <c r="H25" s="31"/>
      <c r="I25" s="31"/>
    </row>
    <row r="26" spans="1:9" ht="15.75">
      <c r="A26" s="92"/>
      <c r="B26" s="43" t="s">
        <v>106</v>
      </c>
      <c r="C26" s="21"/>
      <c r="D26" s="22"/>
      <c r="E26" s="22"/>
      <c r="F26" s="22"/>
      <c r="G26" s="22"/>
      <c r="H26" s="22"/>
      <c r="I26" s="22"/>
    </row>
    <row r="27" spans="1:9" ht="15.75">
      <c r="A27" s="71">
        <v>458</v>
      </c>
      <c r="B27" s="20" t="s">
        <v>154</v>
      </c>
      <c r="C27" s="22">
        <v>70</v>
      </c>
      <c r="D27" s="145">
        <v>2.23</v>
      </c>
      <c r="E27" s="139">
        <v>0.26</v>
      </c>
      <c r="F27" s="139">
        <v>1.49</v>
      </c>
      <c r="G27" s="139">
        <v>22.06</v>
      </c>
      <c r="H27" s="139">
        <v>111</v>
      </c>
      <c r="I27" s="139">
        <v>0.04</v>
      </c>
    </row>
    <row r="28" spans="1:9" ht="15.75">
      <c r="A28" s="103">
        <v>401</v>
      </c>
      <c r="B28" s="19" t="s">
        <v>122</v>
      </c>
      <c r="C28" s="22">
        <v>150</v>
      </c>
      <c r="D28" s="22">
        <v>4.35</v>
      </c>
      <c r="E28" s="22">
        <v>4.35</v>
      </c>
      <c r="F28" s="22">
        <v>3.75</v>
      </c>
      <c r="G28" s="162">
        <v>6</v>
      </c>
      <c r="H28" s="22">
        <v>75</v>
      </c>
      <c r="I28" s="22">
        <v>1.05</v>
      </c>
    </row>
    <row r="29" spans="1:9" ht="15.75">
      <c r="A29" s="94"/>
      <c r="B29" s="20" t="s">
        <v>169</v>
      </c>
      <c r="C29" s="22">
        <v>30</v>
      </c>
      <c r="D29" s="22">
        <v>2.37</v>
      </c>
      <c r="E29" s="22">
        <v>0</v>
      </c>
      <c r="F29" s="22">
        <v>0.3</v>
      </c>
      <c r="G29" s="22">
        <v>14.49</v>
      </c>
      <c r="H29" s="145">
        <v>71</v>
      </c>
      <c r="I29" s="22">
        <v>0</v>
      </c>
    </row>
    <row r="30" spans="1:9" ht="15.75">
      <c r="A30" s="98"/>
      <c r="B30" s="37"/>
      <c r="C30" s="24"/>
      <c r="D30" s="24"/>
      <c r="E30" s="24"/>
      <c r="F30" s="24"/>
      <c r="G30" s="24"/>
      <c r="H30" s="153"/>
      <c r="I30" s="24"/>
    </row>
    <row r="31" spans="1:9" ht="15.75">
      <c r="A31" s="66"/>
      <c r="B31" s="20"/>
      <c r="C31" s="46">
        <v>347</v>
      </c>
      <c r="D31" s="38">
        <f aca="true" t="shared" si="2" ref="D31:I31">SUM(D27:D30)</f>
        <v>8.95</v>
      </c>
      <c r="E31" s="38">
        <f t="shared" si="2"/>
        <v>4.609999999999999</v>
      </c>
      <c r="F31" s="38">
        <f t="shared" si="2"/>
        <v>5.54</v>
      </c>
      <c r="G31" s="38">
        <f t="shared" si="2"/>
        <v>42.55</v>
      </c>
      <c r="H31" s="79">
        <f t="shared" si="2"/>
        <v>257</v>
      </c>
      <c r="I31" s="38">
        <f t="shared" si="2"/>
        <v>1.09</v>
      </c>
    </row>
    <row r="32" spans="1:9" ht="15.75">
      <c r="A32" s="36"/>
      <c r="B32" s="35" t="s">
        <v>83</v>
      </c>
      <c r="C32" s="79">
        <f aca="true" t="shared" si="3" ref="C32:I32">C31+C24+C17+C15</f>
        <v>1299</v>
      </c>
      <c r="D32" s="10">
        <f t="shared" si="3"/>
        <v>71.44</v>
      </c>
      <c r="E32" s="10">
        <f t="shared" si="3"/>
        <v>48</v>
      </c>
      <c r="F32" s="10">
        <f t="shared" si="3"/>
        <v>54.84</v>
      </c>
      <c r="G32" s="10">
        <f t="shared" si="3"/>
        <v>354.03000000000003</v>
      </c>
      <c r="H32" s="10">
        <f t="shared" si="3"/>
        <v>2682.7</v>
      </c>
      <c r="I32" s="140">
        <f t="shared" si="3"/>
        <v>39.42</v>
      </c>
    </row>
    <row r="33" spans="1:9" ht="15.75">
      <c r="A33" s="149"/>
      <c r="B33" s="35" t="s">
        <v>24</v>
      </c>
      <c r="C33" s="35"/>
      <c r="D33" s="10">
        <v>42</v>
      </c>
      <c r="E33" s="10"/>
      <c r="F33" s="10">
        <v>47</v>
      </c>
      <c r="G33" s="10">
        <v>203</v>
      </c>
      <c r="H33" s="10">
        <v>1400</v>
      </c>
      <c r="I33" s="10">
        <v>45</v>
      </c>
    </row>
    <row r="34" spans="1:9" ht="15.75">
      <c r="A34" s="8"/>
      <c r="B34" s="5" t="s">
        <v>20</v>
      </c>
      <c r="C34" s="8"/>
      <c r="D34" s="6">
        <f>D32-D33</f>
        <v>29.439999999999998</v>
      </c>
      <c r="F34" s="6">
        <f>F32-F33</f>
        <v>7.840000000000003</v>
      </c>
      <c r="G34" s="6">
        <f>G32-G33</f>
        <v>151.03000000000003</v>
      </c>
      <c r="H34" s="6">
        <f>H32-H33</f>
        <v>1282.6999999999998</v>
      </c>
      <c r="I34" s="6">
        <f>I32-I33</f>
        <v>-5.579999999999998</v>
      </c>
    </row>
    <row r="35" spans="1:9" ht="15.75" customHeight="1">
      <c r="A35" s="8"/>
      <c r="B35" s="29" t="s">
        <v>97</v>
      </c>
      <c r="C35" s="8"/>
      <c r="D35" s="6"/>
      <c r="E35" s="113">
        <v>0.58</v>
      </c>
      <c r="F35" s="6"/>
      <c r="G35" s="6"/>
      <c r="H35" s="6"/>
      <c r="I35" s="6"/>
    </row>
    <row r="36" spans="1:9" ht="31.5" customHeight="1">
      <c r="A36" s="8"/>
      <c r="B36" s="5" t="s">
        <v>67</v>
      </c>
      <c r="C36" s="8"/>
      <c r="D36" s="3">
        <v>1</v>
      </c>
      <c r="E36" s="3"/>
      <c r="F36" s="97"/>
      <c r="G36" s="97"/>
      <c r="H36" s="8"/>
      <c r="I36" s="8"/>
    </row>
    <row r="37" spans="1:9" ht="31.5" customHeight="1">
      <c r="A37" s="8"/>
      <c r="B37" s="95" t="s">
        <v>89</v>
      </c>
      <c r="C37" s="8"/>
      <c r="D37" s="3">
        <v>16</v>
      </c>
      <c r="E37" s="3"/>
      <c r="F37" s="97">
        <v>32</v>
      </c>
      <c r="G37" s="97">
        <v>55</v>
      </c>
      <c r="H37" s="8"/>
      <c r="I37" s="8"/>
    </row>
    <row r="38" spans="1:9" ht="18" customHeight="1">
      <c r="A38" s="8"/>
      <c r="B38" s="164" t="s">
        <v>90</v>
      </c>
      <c r="C38" s="176"/>
      <c r="D38" s="49"/>
      <c r="E38" s="49"/>
      <c r="F38" s="82"/>
      <c r="G38" s="82"/>
      <c r="H38" s="177"/>
      <c r="I38" s="8"/>
    </row>
    <row r="39" spans="1:7" ht="18" customHeight="1">
      <c r="A39" s="67"/>
      <c r="B39" s="76"/>
      <c r="C39"/>
      <c r="E39" s="69"/>
      <c r="G39" s="69"/>
    </row>
    <row r="40" spans="1:7" ht="18" customHeight="1">
      <c r="A40" s="67"/>
      <c r="B40" s="76"/>
      <c r="C40"/>
      <c r="E40" s="69"/>
      <c r="G40" s="69"/>
    </row>
    <row r="41" spans="1:7" ht="34.5" customHeight="1">
      <c r="A41" s="67"/>
      <c r="B41" s="76"/>
      <c r="C41"/>
      <c r="E41" s="69"/>
      <c r="G41" s="69"/>
    </row>
    <row r="42" spans="1:7" ht="15.75">
      <c r="A42" s="67"/>
      <c r="B42" s="76"/>
      <c r="C42"/>
      <c r="E42" s="69"/>
      <c r="G42" s="69"/>
    </row>
    <row r="43" spans="2:8" ht="15.75">
      <c r="B43" s="67"/>
      <c r="C43" s="76"/>
      <c r="F43" s="69"/>
      <c r="H43" s="69"/>
    </row>
    <row r="45" spans="2:8" ht="15.75">
      <c r="B45" s="67"/>
      <c r="C45" s="68"/>
      <c r="D45" s="69"/>
      <c r="E45" s="69"/>
      <c r="H45" s="72"/>
    </row>
    <row r="46" spans="2:8" ht="15.75">
      <c r="B46" s="67"/>
      <c r="D46" s="69"/>
      <c r="E46" s="69"/>
      <c r="H46" s="72"/>
    </row>
    <row r="47" spans="2:8" ht="15.75">
      <c r="B47" s="67"/>
      <c r="D47" s="69"/>
      <c r="E47" s="69"/>
      <c r="H47" s="72"/>
    </row>
    <row r="48" ht="15.75">
      <c r="B48" s="67"/>
    </row>
  </sheetData>
  <sheetProtection/>
  <mergeCells count="9">
    <mergeCell ref="I7:I9"/>
    <mergeCell ref="H7:H9"/>
    <mergeCell ref="A7:A9"/>
    <mergeCell ref="B7:B9"/>
    <mergeCell ref="C7:C9"/>
    <mergeCell ref="D7:G7"/>
    <mergeCell ref="D8:E8"/>
    <mergeCell ref="F8:F9"/>
    <mergeCell ref="G8:G9"/>
  </mergeCells>
  <printOptions/>
  <pageMargins left="0.75" right="0.75" top="0.32" bottom="0.45" header="0.3" footer="0.5"/>
  <pageSetup fitToHeight="0" fitToWidth="1" horizontalDpi="600" verticalDpi="600" orientation="landscape" paperSize="9" scale="83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1.00390625" style="0" customWidth="1"/>
  </cols>
  <sheetData>
    <row r="1" spans="1:15" ht="15">
      <c r="A1" s="221" t="s">
        <v>30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5">
      <c r="A2" s="222" t="s">
        <v>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8.2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2.75">
      <c r="A4" s="224" t="s">
        <v>32</v>
      </c>
      <c r="B4" s="224" t="s">
        <v>33</v>
      </c>
      <c r="C4" s="226" t="s">
        <v>34</v>
      </c>
      <c r="D4" s="227"/>
      <c r="E4" s="227"/>
      <c r="F4" s="227"/>
      <c r="G4" s="227"/>
      <c r="H4" s="227"/>
      <c r="I4" s="227"/>
      <c r="J4" s="227"/>
      <c r="K4" s="227"/>
      <c r="L4" s="227"/>
      <c r="M4" s="228" t="s">
        <v>35</v>
      </c>
      <c r="N4" s="228" t="s">
        <v>36</v>
      </c>
      <c r="O4" s="228" t="s">
        <v>20</v>
      </c>
    </row>
    <row r="5" spans="1:15" ht="22.5" customHeight="1">
      <c r="A5" s="225"/>
      <c r="B5" s="225"/>
      <c r="C5" s="51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203"/>
      <c r="N5" s="203"/>
      <c r="O5" s="203"/>
    </row>
    <row r="6" spans="1:15" ht="45">
      <c r="A6" s="61" t="s">
        <v>66</v>
      </c>
      <c r="B6" s="51">
        <v>390</v>
      </c>
      <c r="C6" s="51">
        <v>173</v>
      </c>
      <c r="D6" s="51">
        <v>332</v>
      </c>
      <c r="E6" s="51">
        <v>417</v>
      </c>
      <c r="F6" s="51">
        <v>529</v>
      </c>
      <c r="G6" s="51">
        <v>494</v>
      </c>
      <c r="H6" s="51">
        <v>92</v>
      </c>
      <c r="I6" s="51">
        <v>325</v>
      </c>
      <c r="J6" s="51">
        <v>437</v>
      </c>
      <c r="K6" s="51">
        <v>340</v>
      </c>
      <c r="L6" s="51">
        <v>508</v>
      </c>
      <c r="M6" s="51">
        <f>SUM(C6:L6)</f>
        <v>3647</v>
      </c>
      <c r="N6" s="52">
        <f>M6/10</f>
        <v>364.7</v>
      </c>
      <c r="O6" s="52">
        <f>N6/B6*100-100</f>
        <v>-6.487179487179489</v>
      </c>
    </row>
    <row r="7" spans="1:15" ht="15">
      <c r="A7" s="51" t="s">
        <v>37</v>
      </c>
      <c r="B7" s="51">
        <v>30</v>
      </c>
      <c r="C7" s="51"/>
      <c r="D7" s="51">
        <v>75</v>
      </c>
      <c r="E7" s="51">
        <v>75</v>
      </c>
      <c r="F7" s="51"/>
      <c r="G7" s="51"/>
      <c r="H7" s="51"/>
      <c r="I7" s="51">
        <v>75</v>
      </c>
      <c r="J7" s="51">
        <v>75</v>
      </c>
      <c r="K7" s="51"/>
      <c r="L7" s="51"/>
      <c r="M7" s="51">
        <f aca="true" t="shared" si="0" ref="M7:M35">SUM(C7:L7)</f>
        <v>300</v>
      </c>
      <c r="N7" s="52">
        <f aca="true" t="shared" si="1" ref="N7:N35">M7/10</f>
        <v>30</v>
      </c>
      <c r="O7" s="52">
        <f aca="true" t="shared" si="2" ref="O7:O35">N7/B7*100-100</f>
        <v>0</v>
      </c>
    </row>
    <row r="8" spans="1:15" ht="15">
      <c r="A8" s="51" t="s">
        <v>38</v>
      </c>
      <c r="B8" s="51">
        <v>9</v>
      </c>
      <c r="C8" s="51"/>
      <c r="D8" s="51">
        <v>12</v>
      </c>
      <c r="E8" s="51">
        <v>17</v>
      </c>
      <c r="F8" s="51">
        <v>8</v>
      </c>
      <c r="G8" s="51"/>
      <c r="H8" s="51"/>
      <c r="I8" s="51">
        <v>12</v>
      </c>
      <c r="J8" s="51">
        <v>14</v>
      </c>
      <c r="K8" s="51"/>
      <c r="L8" s="51"/>
      <c r="M8" s="51">
        <f t="shared" si="0"/>
        <v>63</v>
      </c>
      <c r="N8" s="52">
        <f t="shared" si="1"/>
        <v>6.3</v>
      </c>
      <c r="O8" s="52">
        <f t="shared" si="2"/>
        <v>-30</v>
      </c>
    </row>
    <row r="9" spans="1:15" ht="15">
      <c r="A9" s="53" t="s">
        <v>22</v>
      </c>
      <c r="B9" s="53">
        <v>4</v>
      </c>
      <c r="C9" s="53">
        <v>10</v>
      </c>
      <c r="D9" s="53"/>
      <c r="E9" s="54"/>
      <c r="F9" s="53">
        <v>10</v>
      </c>
      <c r="G9" s="53"/>
      <c r="H9" s="53"/>
      <c r="I9" s="53">
        <v>10</v>
      </c>
      <c r="J9" s="53"/>
      <c r="K9" s="53"/>
      <c r="L9" s="53">
        <v>10</v>
      </c>
      <c r="M9" s="51">
        <f t="shared" si="0"/>
        <v>40</v>
      </c>
      <c r="N9" s="52">
        <f t="shared" si="1"/>
        <v>4</v>
      </c>
      <c r="O9" s="52">
        <f t="shared" si="2"/>
        <v>0</v>
      </c>
    </row>
    <row r="10" spans="1:15" ht="15">
      <c r="A10" s="53" t="s">
        <v>39</v>
      </c>
      <c r="B10" s="53">
        <v>50</v>
      </c>
      <c r="C10" s="53">
        <v>70</v>
      </c>
      <c r="D10" s="53">
        <v>70</v>
      </c>
      <c r="E10" s="53">
        <v>70</v>
      </c>
      <c r="F10" s="53">
        <v>61</v>
      </c>
      <c r="G10" s="53"/>
      <c r="H10" s="53">
        <v>70</v>
      </c>
      <c r="I10" s="53">
        <v>70</v>
      </c>
      <c r="J10" s="53">
        <v>38</v>
      </c>
      <c r="K10" s="53">
        <v>55</v>
      </c>
      <c r="L10" s="53"/>
      <c r="M10" s="51">
        <f t="shared" si="0"/>
        <v>504</v>
      </c>
      <c r="N10" s="52">
        <f t="shared" si="1"/>
        <v>50.4</v>
      </c>
      <c r="O10" s="52">
        <f t="shared" si="2"/>
        <v>0.7999999999999972</v>
      </c>
    </row>
    <row r="11" spans="1:15" ht="15">
      <c r="A11" s="53" t="s">
        <v>40</v>
      </c>
      <c r="B11" s="53">
        <v>20</v>
      </c>
      <c r="C11" s="53"/>
      <c r="D11" s="53"/>
      <c r="E11" s="53"/>
      <c r="F11" s="53"/>
      <c r="G11" s="53">
        <v>130</v>
      </c>
      <c r="H11" s="53"/>
      <c r="I11" s="53"/>
      <c r="J11" s="53"/>
      <c r="K11" s="53"/>
      <c r="L11" s="53">
        <v>100</v>
      </c>
      <c r="M11" s="51">
        <f t="shared" si="0"/>
        <v>230</v>
      </c>
      <c r="N11" s="52">
        <f t="shared" si="1"/>
        <v>23</v>
      </c>
      <c r="O11" s="52">
        <f t="shared" si="2"/>
        <v>14.999999999999986</v>
      </c>
    </row>
    <row r="12" spans="1:15" ht="15">
      <c r="A12" s="53" t="s">
        <v>41</v>
      </c>
      <c r="B12" s="53">
        <v>32</v>
      </c>
      <c r="C12" s="53">
        <v>98</v>
      </c>
      <c r="D12" s="53"/>
      <c r="E12" s="53"/>
      <c r="F12" s="53"/>
      <c r="G12" s="53">
        <v>98</v>
      </c>
      <c r="H12" s="53">
        <v>26</v>
      </c>
      <c r="I12" s="53"/>
      <c r="J12" s="53"/>
      <c r="K12" s="53">
        <v>98</v>
      </c>
      <c r="L12" s="53"/>
      <c r="M12" s="51">
        <f t="shared" si="0"/>
        <v>320</v>
      </c>
      <c r="N12" s="52">
        <f t="shared" si="1"/>
        <v>32</v>
      </c>
      <c r="O12" s="52">
        <f t="shared" si="2"/>
        <v>0</v>
      </c>
    </row>
    <row r="13" spans="1:15" ht="15">
      <c r="A13" s="51" t="s">
        <v>42</v>
      </c>
      <c r="B13" s="77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>
        <f t="shared" si="1"/>
        <v>0</v>
      </c>
      <c r="O13" s="81" t="s">
        <v>9</v>
      </c>
    </row>
    <row r="14" spans="1:15" ht="16.5" customHeight="1">
      <c r="A14" s="55" t="s">
        <v>43</v>
      </c>
      <c r="B14" s="55">
        <v>20</v>
      </c>
      <c r="C14" s="55">
        <v>5</v>
      </c>
      <c r="D14" s="55">
        <v>11</v>
      </c>
      <c r="E14" s="55">
        <v>46</v>
      </c>
      <c r="F14" s="55">
        <v>10</v>
      </c>
      <c r="G14" s="55">
        <v>7</v>
      </c>
      <c r="H14" s="55">
        <v>45</v>
      </c>
      <c r="I14" s="55">
        <v>6</v>
      </c>
      <c r="J14" s="55">
        <v>12</v>
      </c>
      <c r="K14" s="55">
        <v>5</v>
      </c>
      <c r="L14" s="55">
        <v>3</v>
      </c>
      <c r="M14" s="51">
        <f t="shared" si="0"/>
        <v>150</v>
      </c>
      <c r="N14" s="52">
        <f t="shared" si="1"/>
        <v>15</v>
      </c>
      <c r="O14" s="86">
        <f t="shared" si="2"/>
        <v>-25</v>
      </c>
    </row>
    <row r="15" spans="1:15" ht="15">
      <c r="A15" s="51" t="s">
        <v>44</v>
      </c>
      <c r="B15" s="51">
        <v>120</v>
      </c>
      <c r="C15" s="51">
        <v>232</v>
      </c>
      <c r="D15" s="51">
        <v>80</v>
      </c>
      <c r="E15" s="51">
        <v>209</v>
      </c>
      <c r="F15" s="51">
        <v>41</v>
      </c>
      <c r="G15" s="51">
        <v>119</v>
      </c>
      <c r="H15" s="51">
        <v>100</v>
      </c>
      <c r="I15" s="51">
        <v>171</v>
      </c>
      <c r="J15" s="51">
        <v>32</v>
      </c>
      <c r="K15" s="51">
        <v>280</v>
      </c>
      <c r="L15" s="51">
        <v>107</v>
      </c>
      <c r="M15" s="51">
        <f t="shared" si="0"/>
        <v>1371</v>
      </c>
      <c r="N15" s="52">
        <f t="shared" si="1"/>
        <v>137.1</v>
      </c>
      <c r="O15" s="52">
        <f t="shared" si="2"/>
        <v>14.249999999999986</v>
      </c>
    </row>
    <row r="16" spans="1:15" ht="15">
      <c r="A16" s="51" t="s">
        <v>45</v>
      </c>
      <c r="B16" s="51">
        <v>205</v>
      </c>
      <c r="C16" s="51">
        <v>212</v>
      </c>
      <c r="D16" s="51">
        <v>73</v>
      </c>
      <c r="E16" s="51">
        <v>214</v>
      </c>
      <c r="F16" s="51">
        <v>185</v>
      </c>
      <c r="G16" s="51">
        <v>398</v>
      </c>
      <c r="H16" s="51">
        <v>157</v>
      </c>
      <c r="I16" s="51">
        <v>139</v>
      </c>
      <c r="J16" s="51">
        <v>170</v>
      </c>
      <c r="K16" s="51">
        <v>361</v>
      </c>
      <c r="L16" s="51">
        <v>102</v>
      </c>
      <c r="M16" s="51">
        <f t="shared" si="0"/>
        <v>2011</v>
      </c>
      <c r="N16" s="52">
        <f t="shared" si="1"/>
        <v>201.1</v>
      </c>
      <c r="O16" s="52">
        <f t="shared" si="2"/>
        <v>-1.9024390243902474</v>
      </c>
    </row>
    <row r="17" spans="1:15" ht="15">
      <c r="A17" s="51" t="s">
        <v>46</v>
      </c>
      <c r="B17" s="51">
        <v>95</v>
      </c>
      <c r="C17" s="51">
        <v>99</v>
      </c>
      <c r="D17" s="51">
        <v>95</v>
      </c>
      <c r="E17" s="51">
        <v>99</v>
      </c>
      <c r="F17" s="51">
        <v>95</v>
      </c>
      <c r="G17" s="51">
        <v>99</v>
      </c>
      <c r="H17" s="51">
        <v>95</v>
      </c>
      <c r="I17" s="51">
        <v>95</v>
      </c>
      <c r="J17" s="51">
        <v>99</v>
      </c>
      <c r="K17" s="51">
        <v>95</v>
      </c>
      <c r="L17" s="51">
        <v>99</v>
      </c>
      <c r="M17" s="51">
        <f t="shared" si="0"/>
        <v>970</v>
      </c>
      <c r="N17" s="52">
        <f t="shared" si="1"/>
        <v>97</v>
      </c>
      <c r="O17" s="52">
        <f t="shared" si="2"/>
        <v>2.10526315789474</v>
      </c>
    </row>
    <row r="18" spans="1:15" ht="15">
      <c r="A18" s="51" t="s">
        <v>47</v>
      </c>
      <c r="B18" s="51">
        <v>9</v>
      </c>
      <c r="C18" s="51">
        <v>15</v>
      </c>
      <c r="D18" s="51"/>
      <c r="E18" s="51">
        <v>15</v>
      </c>
      <c r="F18" s="51"/>
      <c r="G18" s="51">
        <v>15</v>
      </c>
      <c r="H18" s="51">
        <v>15</v>
      </c>
      <c r="I18" s="51"/>
      <c r="J18" s="51">
        <v>15</v>
      </c>
      <c r="K18" s="51">
        <v>15</v>
      </c>
      <c r="L18" s="51"/>
      <c r="M18" s="51">
        <f t="shared" si="0"/>
        <v>90</v>
      </c>
      <c r="N18" s="52">
        <f t="shared" si="1"/>
        <v>9</v>
      </c>
      <c r="O18" s="52">
        <f t="shared" si="2"/>
        <v>0</v>
      </c>
    </row>
    <row r="19" spans="1:15" ht="15">
      <c r="A19" s="51" t="s">
        <v>48</v>
      </c>
      <c r="B19" s="51">
        <v>100</v>
      </c>
      <c r="C19" s="51">
        <v>100</v>
      </c>
      <c r="D19" s="51">
        <v>100</v>
      </c>
      <c r="E19" s="51">
        <v>100</v>
      </c>
      <c r="F19" s="51">
        <v>100</v>
      </c>
      <c r="G19" s="51">
        <v>100</v>
      </c>
      <c r="H19" s="51">
        <v>100</v>
      </c>
      <c r="I19" s="51">
        <v>100</v>
      </c>
      <c r="J19" s="51">
        <v>100</v>
      </c>
      <c r="K19" s="51">
        <v>100</v>
      </c>
      <c r="L19" s="51">
        <v>100</v>
      </c>
      <c r="M19" s="51">
        <f t="shared" si="0"/>
        <v>1000</v>
      </c>
      <c r="N19" s="52">
        <f t="shared" si="1"/>
        <v>100</v>
      </c>
      <c r="O19" s="52">
        <f t="shared" si="2"/>
        <v>0</v>
      </c>
    </row>
    <row r="20" spans="1:15" ht="39" customHeight="1">
      <c r="A20" s="58" t="s">
        <v>63</v>
      </c>
      <c r="B20" s="55">
        <v>0</v>
      </c>
      <c r="C20" s="55"/>
      <c r="D20" s="55"/>
      <c r="E20" s="56"/>
      <c r="F20" s="56"/>
      <c r="G20" s="56"/>
      <c r="H20" s="56"/>
      <c r="I20" s="55"/>
      <c r="J20" s="55"/>
      <c r="K20" s="55"/>
      <c r="L20" s="55"/>
      <c r="M20" s="51">
        <f t="shared" si="0"/>
        <v>0</v>
      </c>
      <c r="N20" s="52">
        <f t="shared" si="1"/>
        <v>0</v>
      </c>
      <c r="O20" s="52">
        <v>0</v>
      </c>
    </row>
    <row r="21" spans="1:15" ht="15">
      <c r="A21" s="51" t="s">
        <v>49</v>
      </c>
      <c r="B21" s="51">
        <v>40</v>
      </c>
      <c r="C21" s="51">
        <v>40</v>
      </c>
      <c r="D21" s="51">
        <v>40</v>
      </c>
      <c r="E21" s="51">
        <v>40</v>
      </c>
      <c r="F21" s="51">
        <v>40</v>
      </c>
      <c r="G21" s="51">
        <v>40</v>
      </c>
      <c r="H21" s="51">
        <v>40</v>
      </c>
      <c r="I21" s="51">
        <v>40</v>
      </c>
      <c r="J21" s="51">
        <v>40</v>
      </c>
      <c r="K21" s="51">
        <v>40</v>
      </c>
      <c r="L21" s="51">
        <v>40</v>
      </c>
      <c r="M21" s="51">
        <f t="shared" si="0"/>
        <v>400</v>
      </c>
      <c r="N21" s="52">
        <f t="shared" si="1"/>
        <v>40</v>
      </c>
      <c r="O21" s="52">
        <f t="shared" si="2"/>
        <v>0</v>
      </c>
    </row>
    <row r="22" spans="1:15" ht="15">
      <c r="A22" s="51" t="s">
        <v>10</v>
      </c>
      <c r="B22" s="53">
        <v>60</v>
      </c>
      <c r="C22" s="51">
        <v>55</v>
      </c>
      <c r="D22" s="51">
        <v>63</v>
      </c>
      <c r="E22" s="51">
        <v>60</v>
      </c>
      <c r="F22" s="51">
        <v>60</v>
      </c>
      <c r="G22" s="53">
        <v>56</v>
      </c>
      <c r="H22" s="51">
        <v>61</v>
      </c>
      <c r="I22" s="51">
        <v>60</v>
      </c>
      <c r="J22" s="51">
        <v>59</v>
      </c>
      <c r="K22" s="51">
        <v>60</v>
      </c>
      <c r="L22" s="51">
        <v>69</v>
      </c>
      <c r="M22" s="51">
        <f t="shared" si="0"/>
        <v>603</v>
      </c>
      <c r="N22" s="86">
        <f t="shared" si="1"/>
        <v>60.3</v>
      </c>
      <c r="O22" s="52">
        <f t="shared" si="2"/>
        <v>0.4999999999999858</v>
      </c>
    </row>
    <row r="23" spans="1:15" ht="15">
      <c r="A23" s="51" t="s">
        <v>50</v>
      </c>
      <c r="B23" s="51">
        <v>30</v>
      </c>
      <c r="C23" s="51">
        <v>25</v>
      </c>
      <c r="D23" s="51">
        <v>44</v>
      </c>
      <c r="E23" s="51">
        <v>11</v>
      </c>
      <c r="F23" s="51">
        <v>34</v>
      </c>
      <c r="G23" s="51">
        <v>52</v>
      </c>
      <c r="H23" s="51">
        <v>68</v>
      </c>
      <c r="I23" s="51">
        <v>16</v>
      </c>
      <c r="J23" s="51">
        <v>11</v>
      </c>
      <c r="K23" s="51">
        <v>15</v>
      </c>
      <c r="L23" s="51">
        <v>52</v>
      </c>
      <c r="M23" s="51">
        <f t="shared" si="0"/>
        <v>328</v>
      </c>
      <c r="N23" s="52">
        <f t="shared" si="1"/>
        <v>32.8</v>
      </c>
      <c r="O23" s="52">
        <f t="shared" si="2"/>
        <v>9.333333333333329</v>
      </c>
    </row>
    <row r="24" spans="1:15" ht="15">
      <c r="A24" s="51" t="s">
        <v>51</v>
      </c>
      <c r="B24" s="51">
        <v>8</v>
      </c>
      <c r="C24" s="51">
        <v>42</v>
      </c>
      <c r="D24" s="51">
        <v>7</v>
      </c>
      <c r="E24" s="51"/>
      <c r="F24" s="51"/>
      <c r="G24" s="51"/>
      <c r="H24" s="51"/>
      <c r="I24" s="51"/>
      <c r="J24" s="51">
        <v>35</v>
      </c>
      <c r="K24" s="51"/>
      <c r="L24" s="51"/>
      <c r="M24" s="51">
        <f t="shared" si="0"/>
        <v>84</v>
      </c>
      <c r="N24" s="52">
        <f t="shared" si="1"/>
        <v>8.4</v>
      </c>
      <c r="O24" s="86">
        <f t="shared" si="2"/>
        <v>5</v>
      </c>
    </row>
    <row r="25" spans="1:15" ht="15">
      <c r="A25" s="51" t="s">
        <v>52</v>
      </c>
      <c r="B25" s="51">
        <v>25</v>
      </c>
      <c r="C25" s="51">
        <v>3</v>
      </c>
      <c r="D25" s="51">
        <v>25</v>
      </c>
      <c r="E25" s="51">
        <v>7</v>
      </c>
      <c r="F25" s="51">
        <v>35</v>
      </c>
      <c r="G25" s="51">
        <v>10</v>
      </c>
      <c r="H25" s="51"/>
      <c r="I25" s="51">
        <v>25</v>
      </c>
      <c r="J25" s="51">
        <v>23</v>
      </c>
      <c r="K25" s="51">
        <v>2</v>
      </c>
      <c r="L25" s="51">
        <v>33</v>
      </c>
      <c r="M25" s="53">
        <f t="shared" si="0"/>
        <v>163</v>
      </c>
      <c r="N25" s="52">
        <f t="shared" si="1"/>
        <v>16.3</v>
      </c>
      <c r="O25" s="86">
        <f t="shared" si="2"/>
        <v>-34.8</v>
      </c>
    </row>
    <row r="26" spans="1:15" ht="15">
      <c r="A26" s="51" t="s">
        <v>53</v>
      </c>
      <c r="B26" s="51">
        <v>3</v>
      </c>
      <c r="C26" s="51"/>
      <c r="D26" s="51">
        <v>7.5</v>
      </c>
      <c r="E26" s="51"/>
      <c r="F26" s="51">
        <v>7.5</v>
      </c>
      <c r="G26" s="51"/>
      <c r="H26" s="51"/>
      <c r="I26" s="51">
        <v>7.5</v>
      </c>
      <c r="J26" s="51"/>
      <c r="K26" s="51"/>
      <c r="L26" s="51">
        <v>7.5</v>
      </c>
      <c r="M26" s="51">
        <f t="shared" si="0"/>
        <v>30</v>
      </c>
      <c r="N26" s="52">
        <f t="shared" si="1"/>
        <v>3</v>
      </c>
      <c r="O26" s="52">
        <f t="shared" si="2"/>
        <v>0</v>
      </c>
    </row>
    <row r="27" spans="1:15" ht="15">
      <c r="A27" s="51" t="s">
        <v>54</v>
      </c>
      <c r="B27" s="53">
        <v>18</v>
      </c>
      <c r="C27" s="51">
        <v>25</v>
      </c>
      <c r="D27" s="12">
        <v>22</v>
      </c>
      <c r="E27" s="51">
        <v>17</v>
      </c>
      <c r="F27" s="51">
        <v>16</v>
      </c>
      <c r="G27" s="51">
        <v>17</v>
      </c>
      <c r="H27" s="51">
        <v>14</v>
      </c>
      <c r="I27" s="51">
        <v>19</v>
      </c>
      <c r="J27" s="51">
        <v>14</v>
      </c>
      <c r="K27" s="51">
        <v>17.5</v>
      </c>
      <c r="L27" s="51">
        <v>16</v>
      </c>
      <c r="M27" s="51">
        <f t="shared" si="0"/>
        <v>177.5</v>
      </c>
      <c r="N27" s="52">
        <f t="shared" si="1"/>
        <v>17.75</v>
      </c>
      <c r="O27" s="52">
        <f t="shared" si="2"/>
        <v>-1.3888888888888857</v>
      </c>
    </row>
    <row r="28" spans="1:15" ht="15">
      <c r="A28" s="51" t="s">
        <v>55</v>
      </c>
      <c r="B28" s="51">
        <v>9</v>
      </c>
      <c r="C28">
        <v>6</v>
      </c>
      <c r="D28" s="51">
        <v>2</v>
      </c>
      <c r="E28" s="51">
        <v>6</v>
      </c>
      <c r="F28" s="51">
        <v>5</v>
      </c>
      <c r="G28" s="51">
        <v>15</v>
      </c>
      <c r="H28" s="51">
        <v>14</v>
      </c>
      <c r="I28" s="51">
        <v>5</v>
      </c>
      <c r="J28" s="51">
        <v>8</v>
      </c>
      <c r="K28" s="51">
        <v>11</v>
      </c>
      <c r="L28" s="51">
        <v>16</v>
      </c>
      <c r="M28" s="51">
        <f t="shared" si="0"/>
        <v>88</v>
      </c>
      <c r="N28" s="52">
        <f t="shared" si="1"/>
        <v>8.8</v>
      </c>
      <c r="O28" s="86">
        <f t="shared" si="2"/>
        <v>-2.2222222222222143</v>
      </c>
    </row>
    <row r="29" spans="1:15" ht="15">
      <c r="A29" s="51" t="s">
        <v>56</v>
      </c>
      <c r="B29" s="51">
        <v>7</v>
      </c>
      <c r="C29" s="51"/>
      <c r="D29" s="51">
        <v>17</v>
      </c>
      <c r="E29" s="51"/>
      <c r="F29" s="51"/>
      <c r="G29" s="51">
        <v>18</v>
      </c>
      <c r="H29" s="51"/>
      <c r="I29" s="51">
        <v>17</v>
      </c>
      <c r="J29" s="51"/>
      <c r="K29" s="51"/>
      <c r="L29" s="51">
        <v>18</v>
      </c>
      <c r="M29" s="51">
        <f t="shared" si="0"/>
        <v>70</v>
      </c>
      <c r="N29" s="52">
        <f t="shared" si="1"/>
        <v>7</v>
      </c>
      <c r="O29" s="52">
        <f t="shared" si="2"/>
        <v>0</v>
      </c>
    </row>
    <row r="30" spans="1:15" ht="15">
      <c r="A30" s="51" t="s">
        <v>57</v>
      </c>
      <c r="B30" s="51">
        <v>0.5</v>
      </c>
      <c r="C30" s="51">
        <v>0.5</v>
      </c>
      <c r="D30" s="51">
        <v>0.5</v>
      </c>
      <c r="E30" s="51">
        <v>0.5</v>
      </c>
      <c r="F30" s="51">
        <v>0.7</v>
      </c>
      <c r="G30" s="51">
        <v>0.35</v>
      </c>
      <c r="H30" s="51">
        <v>0.7</v>
      </c>
      <c r="I30" s="51">
        <v>0.35</v>
      </c>
      <c r="J30" s="51">
        <v>0.35</v>
      </c>
      <c r="K30" s="51">
        <v>0.7</v>
      </c>
      <c r="L30" s="51">
        <v>0.35</v>
      </c>
      <c r="M30" s="51">
        <f t="shared" si="0"/>
        <v>5</v>
      </c>
      <c r="N30" s="52">
        <f t="shared" si="1"/>
        <v>0.5</v>
      </c>
      <c r="O30" s="52">
        <f t="shared" si="2"/>
        <v>0</v>
      </c>
    </row>
    <row r="31" spans="1:15" ht="15">
      <c r="A31" s="51" t="s">
        <v>58</v>
      </c>
      <c r="B31" s="51">
        <v>0.5</v>
      </c>
      <c r="C31" s="51"/>
      <c r="D31" s="51">
        <v>2.5</v>
      </c>
      <c r="E31" s="51"/>
      <c r="F31" s="51"/>
      <c r="G31" s="51"/>
      <c r="H31" s="51"/>
      <c r="I31" s="51"/>
      <c r="J31" s="51"/>
      <c r="K31" s="51">
        <v>2.5</v>
      </c>
      <c r="L31" s="51"/>
      <c r="M31" s="51">
        <f t="shared" si="0"/>
        <v>5</v>
      </c>
      <c r="N31" s="52">
        <f t="shared" si="1"/>
        <v>0.5</v>
      </c>
      <c r="O31" s="52">
        <f t="shared" si="2"/>
        <v>0</v>
      </c>
    </row>
    <row r="32" spans="1:15" ht="30.75" customHeight="1">
      <c r="A32" s="61" t="s">
        <v>59</v>
      </c>
      <c r="B32" s="62">
        <v>1</v>
      </c>
      <c r="C32" s="62">
        <v>2.5</v>
      </c>
      <c r="D32" s="62"/>
      <c r="E32" s="62"/>
      <c r="F32" s="62">
        <v>2.5</v>
      </c>
      <c r="G32" s="62"/>
      <c r="H32" s="62"/>
      <c r="I32" s="62">
        <v>2.5</v>
      </c>
      <c r="J32" s="62"/>
      <c r="K32" s="62"/>
      <c r="L32" s="62">
        <v>2.5</v>
      </c>
      <c r="M32" s="62">
        <f t="shared" si="0"/>
        <v>10</v>
      </c>
      <c r="N32" s="63">
        <f t="shared" si="1"/>
        <v>1</v>
      </c>
      <c r="O32" s="63">
        <f t="shared" si="2"/>
        <v>0</v>
      </c>
    </row>
    <row r="33" spans="1:15" ht="15">
      <c r="A33" s="51" t="s">
        <v>60</v>
      </c>
      <c r="B33" s="57">
        <v>0.4</v>
      </c>
      <c r="C33" s="57"/>
      <c r="D33" s="57"/>
      <c r="E33" s="57"/>
      <c r="F33" s="57">
        <v>2</v>
      </c>
      <c r="G33" s="57"/>
      <c r="H33" s="57"/>
      <c r="I33" s="57"/>
      <c r="J33" s="57"/>
      <c r="K33" s="57"/>
      <c r="L33" s="57">
        <v>2</v>
      </c>
      <c r="M33" s="51">
        <f t="shared" si="0"/>
        <v>4</v>
      </c>
      <c r="N33" s="52">
        <f t="shared" si="1"/>
        <v>0.4</v>
      </c>
      <c r="O33" s="52">
        <f t="shared" si="2"/>
        <v>0</v>
      </c>
    </row>
    <row r="34" spans="1:15" ht="15">
      <c r="A34" s="51" t="s">
        <v>61</v>
      </c>
      <c r="B34" s="51">
        <v>37</v>
      </c>
      <c r="C34" s="51">
        <v>30</v>
      </c>
      <c r="D34" s="51">
        <v>39</v>
      </c>
      <c r="E34" s="51">
        <v>32</v>
      </c>
      <c r="F34" s="51">
        <v>25</v>
      </c>
      <c r="G34" s="51">
        <v>20</v>
      </c>
      <c r="H34" s="51">
        <v>32</v>
      </c>
      <c r="I34" s="51">
        <v>38</v>
      </c>
      <c r="J34" s="51">
        <v>28</v>
      </c>
      <c r="K34" s="51">
        <v>36</v>
      </c>
      <c r="L34" s="51">
        <v>27</v>
      </c>
      <c r="M34" s="51">
        <f t="shared" si="0"/>
        <v>307</v>
      </c>
      <c r="N34" s="52">
        <f t="shared" si="1"/>
        <v>30.7</v>
      </c>
      <c r="O34" s="52">
        <f t="shared" si="2"/>
        <v>-17.02702702702703</v>
      </c>
    </row>
    <row r="35" spans="1:15" ht="15">
      <c r="A35" s="51" t="s">
        <v>62</v>
      </c>
      <c r="B35" s="51">
        <v>4</v>
      </c>
      <c r="C35" s="51">
        <v>4</v>
      </c>
      <c r="D35" s="51">
        <v>4</v>
      </c>
      <c r="E35" s="51">
        <v>4</v>
      </c>
      <c r="F35" s="51">
        <v>4</v>
      </c>
      <c r="G35" s="51">
        <v>4</v>
      </c>
      <c r="H35" s="51">
        <v>4</v>
      </c>
      <c r="I35" s="51">
        <v>4</v>
      </c>
      <c r="J35" s="51">
        <v>4</v>
      </c>
      <c r="K35" s="51">
        <v>4</v>
      </c>
      <c r="L35" s="51">
        <v>4</v>
      </c>
      <c r="M35" s="51">
        <f t="shared" si="0"/>
        <v>40</v>
      </c>
      <c r="N35" s="52">
        <f t="shared" si="1"/>
        <v>4</v>
      </c>
      <c r="O35" s="52">
        <f t="shared" si="2"/>
        <v>0</v>
      </c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75" top="0.48" bottom="1" header="0.6" footer="0.5"/>
  <pageSetup orientation="landscape" paperSize="9" scale="80" r:id="rId1"/>
  <headerFooter alignWithMargins="0">
    <oddFooter>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zoomScalePageLayoutView="0" workbookViewId="0" topLeftCell="A7">
      <selection activeCell="B28" sqref="B28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5" width="8.42187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195" t="s">
        <v>2</v>
      </c>
      <c r="I6" s="199" t="s">
        <v>72</v>
      </c>
    </row>
    <row r="7" spans="1:9" ht="23.25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195"/>
      <c r="I7" s="199"/>
    </row>
    <row r="8" spans="1:9" ht="24" customHeight="1">
      <c r="A8" s="191"/>
      <c r="B8" s="194"/>
      <c r="C8" s="191"/>
      <c r="D8" s="111" t="s">
        <v>95</v>
      </c>
      <c r="E8" s="110" t="s">
        <v>96</v>
      </c>
      <c r="F8" s="203"/>
      <c r="G8" s="203"/>
      <c r="H8" s="195"/>
      <c r="I8" s="204"/>
    </row>
    <row r="9" spans="1:9" ht="15.75">
      <c r="A9" s="105"/>
      <c r="B9" s="28" t="s">
        <v>104</v>
      </c>
      <c r="C9" s="17"/>
      <c r="D9" s="21"/>
      <c r="E9" s="21"/>
      <c r="F9" s="21"/>
      <c r="G9" s="21"/>
      <c r="H9" s="23"/>
      <c r="I9" s="3"/>
    </row>
    <row r="10" spans="1:9" s="129" customFormat="1" ht="15.75">
      <c r="A10" s="66">
        <v>1</v>
      </c>
      <c r="B10" s="20" t="s">
        <v>151</v>
      </c>
      <c r="C10" s="22" t="s">
        <v>149</v>
      </c>
      <c r="D10" s="22">
        <v>2.45</v>
      </c>
      <c r="E10" s="22">
        <v>0.08</v>
      </c>
      <c r="F10" s="22">
        <v>7.55</v>
      </c>
      <c r="G10" s="22">
        <v>14.62</v>
      </c>
      <c r="H10" s="145">
        <v>136</v>
      </c>
      <c r="I10" s="3">
        <v>0</v>
      </c>
    </row>
    <row r="11" spans="1:9" s="130" customFormat="1" ht="15.75" customHeight="1">
      <c r="A11" s="143">
        <v>94</v>
      </c>
      <c r="B11" s="144" t="s">
        <v>131</v>
      </c>
      <c r="C11" s="22">
        <v>150</v>
      </c>
      <c r="D11" s="160">
        <v>24.89</v>
      </c>
      <c r="E11" s="22">
        <v>19.97</v>
      </c>
      <c r="F11" s="22">
        <v>25.39</v>
      </c>
      <c r="G11" s="22">
        <v>84.16</v>
      </c>
      <c r="H11" s="22">
        <v>662</v>
      </c>
      <c r="I11" s="22">
        <v>4.55</v>
      </c>
    </row>
    <row r="12" spans="1:9" ht="15.75">
      <c r="A12" s="100">
        <v>397</v>
      </c>
      <c r="B12" s="37" t="s">
        <v>125</v>
      </c>
      <c r="C12" s="24">
        <v>150</v>
      </c>
      <c r="D12" s="24">
        <v>3.15</v>
      </c>
      <c r="E12" s="24">
        <v>2.67</v>
      </c>
      <c r="F12" s="24">
        <v>2.72</v>
      </c>
      <c r="G12" s="153">
        <v>12.96</v>
      </c>
      <c r="H12" s="24">
        <v>89</v>
      </c>
      <c r="I12" s="22">
        <v>1.2</v>
      </c>
    </row>
    <row r="13" spans="1:9" ht="15.75">
      <c r="A13" s="66"/>
      <c r="B13" s="20"/>
      <c r="C13" s="46">
        <v>327</v>
      </c>
      <c r="D13" s="46">
        <f aca="true" t="shared" si="0" ref="D13:I13">SUM(D10:D12)</f>
        <v>30.49</v>
      </c>
      <c r="E13" s="46">
        <f t="shared" si="0"/>
        <v>22.72</v>
      </c>
      <c r="F13" s="46">
        <f t="shared" si="0"/>
        <v>35.66</v>
      </c>
      <c r="G13" s="46">
        <f t="shared" si="0"/>
        <v>111.74000000000001</v>
      </c>
      <c r="H13" s="80">
        <f t="shared" si="0"/>
        <v>887</v>
      </c>
      <c r="I13" s="46">
        <f t="shared" si="0"/>
        <v>5.75</v>
      </c>
    </row>
    <row r="14" spans="1:9" ht="15.75">
      <c r="A14" s="94"/>
      <c r="B14" s="37"/>
      <c r="C14" s="87"/>
      <c r="D14" s="38"/>
      <c r="E14" s="38"/>
      <c r="F14" s="38"/>
      <c r="G14" s="38"/>
      <c r="H14" s="38"/>
      <c r="I14" s="38"/>
    </row>
    <row r="15" spans="1:9" ht="15.75">
      <c r="A15" s="94"/>
      <c r="B15" s="28" t="s">
        <v>68</v>
      </c>
      <c r="C15" s="24"/>
      <c r="D15" s="38"/>
      <c r="E15" s="38"/>
      <c r="F15" s="38"/>
      <c r="G15" s="38"/>
      <c r="H15" s="79"/>
      <c r="I15" s="46"/>
    </row>
    <row r="16" spans="1:9" s="59" customFormat="1" ht="15.75">
      <c r="A16" s="98">
        <v>368</v>
      </c>
      <c r="B16" s="37" t="s">
        <v>64</v>
      </c>
      <c r="C16" s="24">
        <v>95</v>
      </c>
      <c r="D16" s="24">
        <v>0.4</v>
      </c>
      <c r="E16" s="24">
        <v>0</v>
      </c>
      <c r="F16" s="24">
        <v>0.4</v>
      </c>
      <c r="G16" s="24">
        <v>9.8</v>
      </c>
      <c r="H16" s="153">
        <v>44</v>
      </c>
      <c r="I16" s="24">
        <v>10</v>
      </c>
    </row>
    <row r="17" spans="1:9" ht="15.75">
      <c r="A17" s="92"/>
      <c r="B17" s="27" t="s">
        <v>70</v>
      </c>
      <c r="C17" s="25"/>
      <c r="D17" s="25"/>
      <c r="E17" s="25"/>
      <c r="F17" s="25"/>
      <c r="G17" s="25"/>
      <c r="H17" s="39"/>
      <c r="I17" s="22"/>
    </row>
    <row r="18" spans="1:9" s="129" customFormat="1" ht="15.75" customHeight="1">
      <c r="A18" s="156">
        <v>14</v>
      </c>
      <c r="B18" s="144" t="s">
        <v>121</v>
      </c>
      <c r="C18" s="15">
        <v>45</v>
      </c>
      <c r="D18" s="15">
        <v>0.45</v>
      </c>
      <c r="E18" s="15">
        <v>0</v>
      </c>
      <c r="F18" s="15">
        <v>2.47</v>
      </c>
      <c r="G18" s="15">
        <v>1.89</v>
      </c>
      <c r="H18" s="15">
        <v>32</v>
      </c>
      <c r="I18" s="15">
        <v>8.17</v>
      </c>
    </row>
    <row r="19" spans="1:9" s="130" customFormat="1" ht="39.75" customHeight="1">
      <c r="A19" s="143">
        <v>58</v>
      </c>
      <c r="B19" s="144" t="s">
        <v>116</v>
      </c>
      <c r="C19" s="15" t="s">
        <v>153</v>
      </c>
      <c r="D19" s="15">
        <v>8.17</v>
      </c>
      <c r="E19" s="15">
        <v>0</v>
      </c>
      <c r="F19" s="15">
        <v>20.02</v>
      </c>
      <c r="G19" s="15">
        <v>56.43</v>
      </c>
      <c r="H19" s="15">
        <v>439</v>
      </c>
      <c r="I19" s="15">
        <v>35.15</v>
      </c>
    </row>
    <row r="20" spans="1:9" s="129" customFormat="1" ht="15.75">
      <c r="A20" s="152">
        <v>291</v>
      </c>
      <c r="B20" s="19" t="s">
        <v>150</v>
      </c>
      <c r="C20" s="145">
        <v>135</v>
      </c>
      <c r="D20" s="22">
        <v>8.91</v>
      </c>
      <c r="E20" s="22">
        <v>6.51</v>
      </c>
      <c r="F20" s="22">
        <v>6.59</v>
      </c>
      <c r="G20" s="22">
        <v>20.43</v>
      </c>
      <c r="H20" s="22">
        <v>177</v>
      </c>
      <c r="I20" s="22">
        <v>17.85</v>
      </c>
    </row>
    <row r="21" spans="1:9" s="60" customFormat="1" ht="15" customHeight="1">
      <c r="A21" s="66">
        <v>298</v>
      </c>
      <c r="B21" s="19" t="s">
        <v>111</v>
      </c>
      <c r="C21" s="145">
        <v>150</v>
      </c>
      <c r="D21" s="22">
        <v>1.16</v>
      </c>
      <c r="E21" s="22">
        <v>0</v>
      </c>
      <c r="F21" s="22">
        <v>0.06</v>
      </c>
      <c r="G21" s="22">
        <v>176.35</v>
      </c>
      <c r="H21" s="145">
        <v>711</v>
      </c>
      <c r="I21" s="22">
        <v>0.73</v>
      </c>
    </row>
    <row r="22" spans="1:9" ht="17.25" customHeight="1">
      <c r="A22" s="152"/>
      <c r="B22" s="19" t="s">
        <v>11</v>
      </c>
      <c r="C22" s="145">
        <v>40</v>
      </c>
      <c r="D22" s="22">
        <v>1.98</v>
      </c>
      <c r="E22" s="22">
        <v>0</v>
      </c>
      <c r="F22" s="22">
        <v>0.36</v>
      </c>
      <c r="G22" s="145">
        <v>10.02</v>
      </c>
      <c r="H22" s="22">
        <v>52</v>
      </c>
      <c r="I22" s="22">
        <v>0</v>
      </c>
    </row>
    <row r="23" spans="1:9" ht="15.75">
      <c r="A23" s="98"/>
      <c r="B23" s="36"/>
      <c r="C23" s="88">
        <f aca="true" t="shared" si="1" ref="C23:I23">SUM(C18:C22)</f>
        <v>370</v>
      </c>
      <c r="D23" s="38">
        <f t="shared" si="1"/>
        <v>20.67</v>
      </c>
      <c r="E23" s="38">
        <f t="shared" si="1"/>
        <v>6.51</v>
      </c>
      <c r="F23" s="38">
        <f t="shared" si="1"/>
        <v>29.499999999999996</v>
      </c>
      <c r="G23" s="38">
        <f t="shared" si="1"/>
        <v>265.12</v>
      </c>
      <c r="H23" s="38">
        <f t="shared" si="1"/>
        <v>1411</v>
      </c>
      <c r="I23" s="38">
        <f t="shared" si="1"/>
        <v>61.9</v>
      </c>
    </row>
    <row r="24" spans="1:9" ht="15.75">
      <c r="A24" s="99"/>
      <c r="B24" s="40"/>
      <c r="C24" s="89"/>
      <c r="D24" s="38"/>
      <c r="E24" s="38"/>
      <c r="F24" s="38"/>
      <c r="G24" s="38"/>
      <c r="H24" s="38"/>
      <c r="I24" s="38"/>
    </row>
    <row r="25" spans="1:9" ht="15.75">
      <c r="A25" s="66"/>
      <c r="B25" s="42" t="s">
        <v>105</v>
      </c>
      <c r="C25" s="22"/>
      <c r="D25" s="26"/>
      <c r="E25" s="26"/>
      <c r="F25" s="25"/>
      <c r="G25" s="39"/>
      <c r="H25" s="39"/>
      <c r="I25" s="22"/>
    </row>
    <row r="26" spans="1:9" s="129" customFormat="1" ht="15.75">
      <c r="A26" s="66">
        <v>230</v>
      </c>
      <c r="B26" s="19" t="s">
        <v>26</v>
      </c>
      <c r="C26" s="145">
        <v>90</v>
      </c>
      <c r="D26" s="22">
        <v>14.83</v>
      </c>
      <c r="E26" s="22">
        <v>13.75</v>
      </c>
      <c r="F26" s="22">
        <v>10.86</v>
      </c>
      <c r="G26" s="22">
        <v>15.31</v>
      </c>
      <c r="H26" s="145">
        <v>218</v>
      </c>
      <c r="I26" s="22">
        <v>0.19</v>
      </c>
    </row>
    <row r="27" spans="1:9" ht="15.75">
      <c r="A27" s="103">
        <v>401</v>
      </c>
      <c r="B27" s="19" t="s">
        <v>122</v>
      </c>
      <c r="C27" s="22">
        <v>150</v>
      </c>
      <c r="D27" s="22">
        <v>4.35</v>
      </c>
      <c r="E27" s="22">
        <v>4.35</v>
      </c>
      <c r="F27" s="22">
        <v>3.75</v>
      </c>
      <c r="G27" s="162">
        <v>6</v>
      </c>
      <c r="H27" s="22">
        <v>75</v>
      </c>
      <c r="I27" s="22">
        <v>1.05</v>
      </c>
    </row>
    <row r="28" spans="1:9" ht="15.75">
      <c r="A28" s="94"/>
      <c r="B28" s="20" t="s">
        <v>169</v>
      </c>
      <c r="C28" s="22">
        <v>30</v>
      </c>
      <c r="D28" s="22">
        <v>2.37</v>
      </c>
      <c r="E28" s="22">
        <v>0</v>
      </c>
      <c r="F28" s="22">
        <v>0.3</v>
      </c>
      <c r="G28" s="22">
        <v>14.49</v>
      </c>
      <c r="H28" s="145">
        <v>71</v>
      </c>
      <c r="I28" s="22">
        <v>0</v>
      </c>
    </row>
    <row r="29" spans="1:9" ht="15.75">
      <c r="A29" s="71">
        <v>354</v>
      </c>
      <c r="B29" s="19" t="s">
        <v>27</v>
      </c>
      <c r="C29" s="145">
        <v>30</v>
      </c>
      <c r="D29" s="22">
        <v>14.06</v>
      </c>
      <c r="E29" s="22">
        <v>6.19</v>
      </c>
      <c r="F29" s="22">
        <v>49.96</v>
      </c>
      <c r="G29" s="22">
        <v>58.68</v>
      </c>
      <c r="H29" s="145">
        <v>741</v>
      </c>
      <c r="I29" s="22">
        <v>0.38</v>
      </c>
    </row>
    <row r="30" spans="1:9" ht="15.75">
      <c r="A30" s="100"/>
      <c r="B30" s="36"/>
      <c r="C30" s="79">
        <v>337</v>
      </c>
      <c r="D30" s="38">
        <f aca="true" t="shared" si="2" ref="D30:I30">SUM(D26:D29)</f>
        <v>35.61</v>
      </c>
      <c r="E30" s="38">
        <f t="shared" si="2"/>
        <v>24.290000000000003</v>
      </c>
      <c r="F30" s="38">
        <f t="shared" si="2"/>
        <v>64.87</v>
      </c>
      <c r="G30" s="38">
        <f t="shared" si="2"/>
        <v>94.48</v>
      </c>
      <c r="H30" s="79">
        <f t="shared" si="2"/>
        <v>1105</v>
      </c>
      <c r="I30" s="38">
        <f t="shared" si="2"/>
        <v>1.62</v>
      </c>
    </row>
    <row r="31" spans="1:9" ht="15.75" customHeight="1">
      <c r="A31" s="30"/>
      <c r="B31" s="35" t="s">
        <v>75</v>
      </c>
      <c r="C31" s="80">
        <f aca="true" t="shared" si="3" ref="C31:I31">C30+C23+C16+C13</f>
        <v>1129</v>
      </c>
      <c r="D31" s="48">
        <f t="shared" si="3"/>
        <v>87.17</v>
      </c>
      <c r="E31" s="48">
        <f t="shared" si="3"/>
        <v>53.52</v>
      </c>
      <c r="F31" s="180">
        <f t="shared" si="3"/>
        <v>130.43</v>
      </c>
      <c r="G31" s="48">
        <f t="shared" si="3"/>
        <v>481.14000000000004</v>
      </c>
      <c r="H31" s="48">
        <f t="shared" si="3"/>
        <v>3447</v>
      </c>
      <c r="I31" s="48">
        <f t="shared" si="3"/>
        <v>79.27</v>
      </c>
    </row>
    <row r="32" spans="1:9" ht="18" customHeight="1">
      <c r="A32" s="19"/>
      <c r="B32" s="35" t="s">
        <v>24</v>
      </c>
      <c r="C32" s="35"/>
      <c r="D32" s="10">
        <v>42</v>
      </c>
      <c r="E32" s="8"/>
      <c r="F32" s="10">
        <v>47</v>
      </c>
      <c r="G32" s="10">
        <v>203</v>
      </c>
      <c r="H32" s="10">
        <v>1400</v>
      </c>
      <c r="I32" s="10">
        <v>45</v>
      </c>
    </row>
    <row r="33" spans="1:9" ht="15.75">
      <c r="A33" s="19"/>
      <c r="B33" s="5" t="s">
        <v>20</v>
      </c>
      <c r="C33" s="8"/>
      <c r="D33" s="9">
        <f>D31-D32</f>
        <v>45.17</v>
      </c>
      <c r="E33" s="8"/>
      <c r="F33" s="9">
        <f>F31-F32</f>
        <v>83.43</v>
      </c>
      <c r="G33" s="9">
        <f>G31-G32</f>
        <v>278.14000000000004</v>
      </c>
      <c r="H33" s="9">
        <f>H31-H32</f>
        <v>2047</v>
      </c>
      <c r="I33" s="9">
        <f>I31-I32</f>
        <v>34.269999999999996</v>
      </c>
    </row>
    <row r="34" spans="1:9" ht="15.75">
      <c r="A34" s="19"/>
      <c r="B34" s="29" t="s">
        <v>97</v>
      </c>
      <c r="C34" s="8"/>
      <c r="D34" s="9"/>
      <c r="E34" s="128">
        <v>0.604</v>
      </c>
      <c r="F34" s="9"/>
      <c r="G34" s="9"/>
      <c r="H34" s="9"/>
      <c r="I34" s="9"/>
    </row>
    <row r="35" spans="1:9" ht="15.75">
      <c r="A35" s="8"/>
      <c r="B35" s="5" t="s">
        <v>67</v>
      </c>
      <c r="C35" s="8"/>
      <c r="D35" s="49">
        <v>1</v>
      </c>
      <c r="E35" s="49"/>
      <c r="F35" s="82"/>
      <c r="G35" s="82"/>
      <c r="H35" s="8"/>
      <c r="I35" s="8"/>
    </row>
    <row r="36" spans="1:9" ht="31.5">
      <c r="A36" s="8"/>
      <c r="B36" s="95" t="s">
        <v>98</v>
      </c>
      <c r="C36" s="8"/>
      <c r="D36" s="49">
        <v>15</v>
      </c>
      <c r="E36" s="49"/>
      <c r="F36" s="82">
        <v>32</v>
      </c>
      <c r="G36" s="82">
        <v>53</v>
      </c>
      <c r="H36" s="8"/>
      <c r="I36" s="8"/>
    </row>
    <row r="37" ht="12.75">
      <c r="B37" s="96" t="s">
        <v>90</v>
      </c>
    </row>
    <row r="39" spans="2:3" ht="15.75">
      <c r="B39" s="67"/>
      <c r="C39" s="72"/>
    </row>
    <row r="40" spans="2:3" ht="15.75">
      <c r="B40" s="67"/>
      <c r="C40" s="72"/>
    </row>
    <row r="41" spans="2:3" ht="15.75">
      <c r="B41" s="67"/>
      <c r="C41" s="72"/>
    </row>
    <row r="42" spans="2:3" ht="15.75">
      <c r="B42" s="67"/>
      <c r="C42" s="72"/>
    </row>
    <row r="43" spans="2:3" ht="15.75">
      <c r="B43" s="67"/>
      <c r="C43" s="72"/>
    </row>
    <row r="45" spans="2:3" ht="15.75">
      <c r="B45" s="67"/>
      <c r="C45" s="69"/>
    </row>
    <row r="46" spans="2:3" ht="15.75">
      <c r="B46" s="67"/>
      <c r="C46" s="69"/>
    </row>
    <row r="47" spans="2:3" ht="15.75">
      <c r="B47" s="67"/>
      <c r="C47" s="6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49"/>
  <sheetViews>
    <sheetView zoomScale="90" zoomScaleNormal="90" zoomScalePageLayoutView="0" workbookViewId="0" topLeftCell="A7">
      <selection activeCell="B30" sqref="B30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89" t="s">
        <v>3</v>
      </c>
      <c r="B6" s="192" t="s">
        <v>7</v>
      </c>
      <c r="C6" s="192" t="s">
        <v>73</v>
      </c>
      <c r="D6" s="199" t="s">
        <v>8</v>
      </c>
      <c r="E6" s="199"/>
      <c r="F6" s="199"/>
      <c r="G6" s="199"/>
      <c r="H6" s="205" t="s">
        <v>2</v>
      </c>
      <c r="I6" s="199" t="s">
        <v>72</v>
      </c>
    </row>
    <row r="7" spans="1:9" ht="21.75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ht="30" customHeight="1">
      <c r="A8" s="191"/>
      <c r="B8" s="194"/>
      <c r="C8" s="191"/>
      <c r="D8" s="111" t="s">
        <v>95</v>
      </c>
      <c r="E8" s="110" t="s">
        <v>96</v>
      </c>
      <c r="F8" s="203"/>
      <c r="G8" s="203"/>
      <c r="H8" s="207"/>
      <c r="I8" s="204"/>
    </row>
    <row r="9" spans="1:9" ht="15.75">
      <c r="A9" s="105"/>
      <c r="B9" s="28" t="s">
        <v>92</v>
      </c>
      <c r="C9" s="17"/>
      <c r="D9" s="21"/>
      <c r="E9" s="21"/>
      <c r="F9" s="21"/>
      <c r="G9" s="21"/>
      <c r="H9" s="23"/>
      <c r="I9" s="21"/>
    </row>
    <row r="10" spans="1:9" ht="15.75">
      <c r="A10" s="66">
        <v>1</v>
      </c>
      <c r="B10" s="20" t="s">
        <v>152</v>
      </c>
      <c r="C10" s="22" t="s">
        <v>149</v>
      </c>
      <c r="D10" s="22">
        <v>2.45</v>
      </c>
      <c r="E10" s="22">
        <v>0.08</v>
      </c>
      <c r="F10" s="22">
        <v>7.55</v>
      </c>
      <c r="G10" s="22">
        <v>14.62</v>
      </c>
      <c r="H10" s="145">
        <v>136</v>
      </c>
      <c r="I10" s="3">
        <v>0</v>
      </c>
    </row>
    <row r="11" spans="1:9" s="129" customFormat="1" ht="15.75">
      <c r="A11" s="71">
        <v>94</v>
      </c>
      <c r="B11" s="19" t="s">
        <v>133</v>
      </c>
      <c r="C11" s="22">
        <v>150</v>
      </c>
      <c r="D11" s="22">
        <v>26.03</v>
      </c>
      <c r="E11" s="139">
        <v>19.97</v>
      </c>
      <c r="F11" s="22">
        <v>25.39</v>
      </c>
      <c r="G11" s="22">
        <v>82.1</v>
      </c>
      <c r="H11" s="22">
        <v>661</v>
      </c>
      <c r="I11" s="22">
        <v>4.55</v>
      </c>
    </row>
    <row r="12" spans="1:9" ht="15.75">
      <c r="A12" s="66">
        <v>392</v>
      </c>
      <c r="B12" s="19" t="s">
        <v>112</v>
      </c>
      <c r="C12" s="22">
        <v>150</v>
      </c>
      <c r="D12" s="22">
        <v>0.04</v>
      </c>
      <c r="E12" s="22">
        <v>0</v>
      </c>
      <c r="F12" s="22">
        <v>0.02</v>
      </c>
      <c r="G12" s="22">
        <v>6.99</v>
      </c>
      <c r="H12" s="145">
        <v>28</v>
      </c>
      <c r="I12" s="22">
        <v>0.02</v>
      </c>
    </row>
    <row r="13" spans="1:9" ht="15.75">
      <c r="A13" s="94"/>
      <c r="B13" s="20"/>
      <c r="C13" s="46">
        <v>327</v>
      </c>
      <c r="D13" s="46">
        <f aca="true" t="shared" si="0" ref="D13:I13">SUM(D10:D12)</f>
        <v>28.52</v>
      </c>
      <c r="E13" s="46">
        <f t="shared" si="0"/>
        <v>20.049999999999997</v>
      </c>
      <c r="F13" s="46">
        <f t="shared" si="0"/>
        <v>32.96</v>
      </c>
      <c r="G13" s="46">
        <f t="shared" si="0"/>
        <v>103.71</v>
      </c>
      <c r="H13" s="80">
        <f t="shared" si="0"/>
        <v>825</v>
      </c>
      <c r="I13" s="46">
        <f t="shared" si="0"/>
        <v>4.569999999999999</v>
      </c>
    </row>
    <row r="14" spans="1:9" ht="15.75">
      <c r="A14" s="93"/>
      <c r="B14" s="37"/>
      <c r="C14" s="122"/>
      <c r="D14" s="38"/>
      <c r="E14" s="38"/>
      <c r="F14" s="38"/>
      <c r="G14" s="38"/>
      <c r="H14" s="38"/>
      <c r="I14" s="38"/>
    </row>
    <row r="15" spans="1:9" ht="15.75">
      <c r="A15" s="93"/>
      <c r="B15" s="28" t="s">
        <v>69</v>
      </c>
      <c r="C15" s="24"/>
      <c r="D15" s="38"/>
      <c r="E15" s="38"/>
      <c r="F15" s="38"/>
      <c r="G15" s="38"/>
      <c r="H15" s="38"/>
      <c r="I15" s="38"/>
    </row>
    <row r="16" spans="1:9" ht="15.75">
      <c r="A16" s="146">
        <v>399</v>
      </c>
      <c r="B16" s="147" t="s">
        <v>117</v>
      </c>
      <c r="C16" s="46">
        <v>100</v>
      </c>
      <c r="D16" s="46">
        <v>0.75</v>
      </c>
      <c r="E16" s="46">
        <v>0</v>
      </c>
      <c r="F16" s="46">
        <v>0</v>
      </c>
      <c r="G16" s="46">
        <v>15.15</v>
      </c>
      <c r="H16" s="46">
        <v>64</v>
      </c>
      <c r="I16" s="148">
        <v>3</v>
      </c>
    </row>
    <row r="17" spans="1:9" ht="15.75">
      <c r="A17" s="91"/>
      <c r="B17" s="27" t="s">
        <v>86</v>
      </c>
      <c r="C17" s="150"/>
      <c r="D17" s="155"/>
      <c r="E17" s="155"/>
      <c r="F17" s="155"/>
      <c r="G17" s="161"/>
      <c r="H17" s="149"/>
      <c r="I17" s="149"/>
    </row>
    <row r="18" spans="1:9" s="129" customFormat="1" ht="17.25" customHeight="1">
      <c r="A18" s="163">
        <v>20</v>
      </c>
      <c r="B18" s="19" t="s">
        <v>124</v>
      </c>
      <c r="C18" s="15">
        <v>45</v>
      </c>
      <c r="D18" s="15">
        <v>14.08</v>
      </c>
      <c r="E18" s="15">
        <v>0</v>
      </c>
      <c r="F18" s="15">
        <v>50.76</v>
      </c>
      <c r="G18" s="15">
        <v>90.17</v>
      </c>
      <c r="H18" s="15">
        <v>874</v>
      </c>
      <c r="I18" s="15">
        <v>324.5</v>
      </c>
    </row>
    <row r="19" spans="1:9" s="129" customFormat="1" ht="15.75">
      <c r="A19" s="157">
        <v>36</v>
      </c>
      <c r="B19" s="158" t="s">
        <v>132</v>
      </c>
      <c r="C19" s="83">
        <v>150</v>
      </c>
      <c r="D19" s="17">
        <v>2.15</v>
      </c>
      <c r="E19" s="17">
        <v>0</v>
      </c>
      <c r="F19" s="17">
        <v>2.27</v>
      </c>
      <c r="G19" s="17">
        <v>2.27</v>
      </c>
      <c r="H19" s="23">
        <v>84</v>
      </c>
      <c r="I19" s="15">
        <v>6.6</v>
      </c>
    </row>
    <row r="20" spans="1:9" s="129" customFormat="1" ht="15.75">
      <c r="A20" s="152">
        <v>304</v>
      </c>
      <c r="B20" s="19" t="s">
        <v>100</v>
      </c>
      <c r="C20" s="159">
        <v>160</v>
      </c>
      <c r="D20" s="22">
        <v>16.59</v>
      </c>
      <c r="E20" s="22">
        <v>13.92</v>
      </c>
      <c r="F20" s="22">
        <v>5.81</v>
      </c>
      <c r="G20" s="22">
        <v>26.76</v>
      </c>
      <c r="H20" s="145">
        <v>226</v>
      </c>
      <c r="I20" s="22">
        <v>0.41</v>
      </c>
    </row>
    <row r="21" spans="1:9" ht="16.5" customHeight="1">
      <c r="A21" s="152">
        <v>376</v>
      </c>
      <c r="B21" s="19" t="s">
        <v>23</v>
      </c>
      <c r="C21" s="145">
        <v>150</v>
      </c>
      <c r="D21" s="22">
        <v>2.2</v>
      </c>
      <c r="E21" s="22">
        <v>0</v>
      </c>
      <c r="F21" s="22">
        <v>0.1</v>
      </c>
      <c r="G21" s="145">
        <v>138.84</v>
      </c>
      <c r="H21" s="22">
        <v>565</v>
      </c>
      <c r="I21" s="22">
        <v>2</v>
      </c>
    </row>
    <row r="22" spans="1:9" ht="15.75">
      <c r="A22" s="152"/>
      <c r="B22" s="19" t="s">
        <v>11</v>
      </c>
      <c r="C22" s="145">
        <v>40</v>
      </c>
      <c r="D22" s="22">
        <v>1.98</v>
      </c>
      <c r="E22" s="22">
        <v>0</v>
      </c>
      <c r="F22" s="22">
        <v>0.36</v>
      </c>
      <c r="G22" s="145">
        <v>10.02</v>
      </c>
      <c r="H22" s="22">
        <v>52</v>
      </c>
      <c r="I22" s="22">
        <v>0</v>
      </c>
    </row>
    <row r="23" spans="1:9" ht="15.75">
      <c r="A23" s="93"/>
      <c r="B23" s="18"/>
      <c r="C23" s="121">
        <v>514</v>
      </c>
      <c r="D23" s="32">
        <f aca="true" t="shared" si="1" ref="D23:I23">SUM(D18:D22)</f>
        <v>37</v>
      </c>
      <c r="E23" s="32">
        <f t="shared" si="1"/>
        <v>13.92</v>
      </c>
      <c r="F23" s="32">
        <f t="shared" si="1"/>
        <v>59.300000000000004</v>
      </c>
      <c r="G23" s="32">
        <f t="shared" si="1"/>
        <v>268.06</v>
      </c>
      <c r="H23" s="32">
        <f t="shared" si="1"/>
        <v>1801</v>
      </c>
      <c r="I23" s="32">
        <f t="shared" si="1"/>
        <v>333.51000000000005</v>
      </c>
    </row>
    <row r="24" spans="1:9" ht="15.75">
      <c r="A24" s="149"/>
      <c r="B24" s="149"/>
      <c r="C24" s="149"/>
      <c r="D24" s="21"/>
      <c r="E24" s="21"/>
      <c r="F24" s="21"/>
      <c r="G24" s="21"/>
      <c r="H24" s="21"/>
      <c r="I24" s="21"/>
    </row>
    <row r="25" spans="1:9" ht="15.75">
      <c r="A25" s="103"/>
      <c r="B25" s="149"/>
      <c r="C25" s="149"/>
      <c r="D25" s="7"/>
      <c r="E25" s="7"/>
      <c r="F25" s="7"/>
      <c r="G25" s="7"/>
      <c r="H25" s="7"/>
      <c r="I25" s="7"/>
    </row>
    <row r="26" spans="1:9" ht="15.75">
      <c r="A26" s="103"/>
      <c r="B26" s="43" t="s">
        <v>106</v>
      </c>
      <c r="C26" s="3"/>
      <c r="D26" s="6"/>
      <c r="E26" s="6"/>
      <c r="F26" s="6"/>
      <c r="G26" s="6"/>
      <c r="H26" s="6"/>
      <c r="I26" s="6"/>
    </row>
    <row r="27" spans="1:9" s="129" customFormat="1" ht="15.75">
      <c r="A27" s="71">
        <v>231</v>
      </c>
      <c r="B27" s="19" t="s">
        <v>29</v>
      </c>
      <c r="C27" s="22">
        <v>70</v>
      </c>
      <c r="D27" s="22">
        <v>9.3</v>
      </c>
      <c r="E27" s="22">
        <v>8.7</v>
      </c>
      <c r="F27" s="22">
        <v>6.33</v>
      </c>
      <c r="G27" s="22">
        <v>5.38</v>
      </c>
      <c r="H27" s="22">
        <v>116</v>
      </c>
      <c r="I27" s="22">
        <v>0.13</v>
      </c>
    </row>
    <row r="28" spans="1:9" s="130" customFormat="1" ht="17.25" customHeight="1">
      <c r="A28" s="71">
        <v>354</v>
      </c>
      <c r="B28" s="19" t="s">
        <v>27</v>
      </c>
      <c r="C28" s="145">
        <v>30</v>
      </c>
      <c r="D28" s="22">
        <v>14.06</v>
      </c>
      <c r="E28" s="22">
        <v>6.19</v>
      </c>
      <c r="F28" s="22">
        <v>49.96</v>
      </c>
      <c r="G28" s="22">
        <v>58.68</v>
      </c>
      <c r="H28" s="145">
        <v>741</v>
      </c>
      <c r="I28" s="22">
        <v>0.38</v>
      </c>
    </row>
    <row r="29" spans="1:64" s="131" customFormat="1" ht="15.75">
      <c r="A29" s="103">
        <v>401</v>
      </c>
      <c r="B29" s="19" t="s">
        <v>122</v>
      </c>
      <c r="C29" s="22">
        <v>150</v>
      </c>
      <c r="D29" s="22">
        <v>4.35</v>
      </c>
      <c r="E29" s="22">
        <v>4.35</v>
      </c>
      <c r="F29" s="22">
        <v>3.75</v>
      </c>
      <c r="G29" s="162">
        <v>6</v>
      </c>
      <c r="H29" s="22">
        <v>75</v>
      </c>
      <c r="I29" s="22">
        <v>1.05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</row>
    <row r="30" spans="1:9" ht="15.75">
      <c r="A30" s="66"/>
      <c r="B30" s="20" t="s">
        <v>169</v>
      </c>
      <c r="C30" s="22">
        <v>30</v>
      </c>
      <c r="D30" s="22">
        <v>2.37</v>
      </c>
      <c r="E30" s="22">
        <v>0</v>
      </c>
      <c r="F30" s="22">
        <v>0.3</v>
      </c>
      <c r="G30" s="22">
        <v>14.49</v>
      </c>
      <c r="H30" s="145">
        <v>71</v>
      </c>
      <c r="I30" s="22">
        <v>0</v>
      </c>
    </row>
    <row r="31" spans="1:9" ht="15.75">
      <c r="A31" s="98"/>
      <c r="B31" s="37"/>
      <c r="C31" s="24"/>
      <c r="D31" s="24"/>
      <c r="E31" s="24"/>
      <c r="F31" s="24"/>
      <c r="G31" s="24"/>
      <c r="H31" s="153"/>
      <c r="I31" s="24"/>
    </row>
    <row r="32" spans="1:9" ht="15.75">
      <c r="A32" s="94"/>
      <c r="B32" s="36"/>
      <c r="C32" s="123">
        <f aca="true" t="shared" si="2" ref="C32:I32">SUM(C27:C31)</f>
        <v>280</v>
      </c>
      <c r="D32" s="41">
        <f t="shared" si="2"/>
        <v>30.080000000000002</v>
      </c>
      <c r="E32" s="41">
        <f t="shared" si="2"/>
        <v>19.240000000000002</v>
      </c>
      <c r="F32" s="41">
        <f t="shared" si="2"/>
        <v>60.339999999999996</v>
      </c>
      <c r="G32" s="41">
        <f t="shared" si="2"/>
        <v>84.55</v>
      </c>
      <c r="H32" s="41">
        <f t="shared" si="2"/>
        <v>1003</v>
      </c>
      <c r="I32" s="41">
        <f t="shared" si="2"/>
        <v>1.56</v>
      </c>
    </row>
    <row r="33" spans="1:9" ht="15.75">
      <c r="A33" s="33"/>
      <c r="B33" s="35" t="s">
        <v>76</v>
      </c>
      <c r="C33" s="126">
        <f aca="true" t="shared" si="3" ref="C33:I33">C32+C23+C16+C13</f>
        <v>1221</v>
      </c>
      <c r="D33" s="32">
        <f t="shared" si="3"/>
        <v>96.35</v>
      </c>
      <c r="E33" s="32">
        <f t="shared" si="3"/>
        <v>53.21</v>
      </c>
      <c r="F33" s="32">
        <f t="shared" si="3"/>
        <v>152.6</v>
      </c>
      <c r="G33" s="32">
        <f t="shared" si="3"/>
        <v>471.46999999999997</v>
      </c>
      <c r="H33" s="32">
        <f t="shared" si="3"/>
        <v>3693</v>
      </c>
      <c r="I33" s="32">
        <f t="shared" si="3"/>
        <v>342.64000000000004</v>
      </c>
    </row>
    <row r="34" spans="1:9" ht="15.75">
      <c r="A34" s="8"/>
      <c r="B34" s="35" t="s">
        <v>24</v>
      </c>
      <c r="C34" s="35"/>
      <c r="D34" s="10">
        <v>42</v>
      </c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9">
        <f>D33-D34</f>
        <v>54.349999999999994</v>
      </c>
      <c r="E35" s="9"/>
      <c r="F35" s="9">
        <f>F33-F34</f>
        <v>105.6</v>
      </c>
      <c r="G35" s="9">
        <f>G33-G34</f>
        <v>268.46999999999997</v>
      </c>
      <c r="H35" s="9">
        <f>H33-H34</f>
        <v>2293</v>
      </c>
      <c r="I35" s="9">
        <f>I33-I34</f>
        <v>297.64000000000004</v>
      </c>
    </row>
    <row r="36" spans="1:9" ht="15.75">
      <c r="A36" s="8"/>
      <c r="B36" s="29" t="s">
        <v>97</v>
      </c>
      <c r="C36" s="8"/>
      <c r="D36" s="9"/>
      <c r="E36" s="112">
        <v>0.533</v>
      </c>
      <c r="F36" s="9"/>
      <c r="G36" s="9"/>
      <c r="H36" s="9"/>
      <c r="I36" s="9"/>
    </row>
    <row r="37" spans="1:9" ht="15.75">
      <c r="A37" s="8"/>
      <c r="B37" s="5" t="s">
        <v>67</v>
      </c>
      <c r="C37" s="8"/>
      <c r="D37" s="49">
        <v>1</v>
      </c>
      <c r="E37" s="49"/>
      <c r="F37" s="82"/>
      <c r="G37" s="82"/>
      <c r="H37" s="8"/>
      <c r="I37" s="8"/>
    </row>
    <row r="38" spans="1:9" ht="31.5">
      <c r="A38" s="8"/>
      <c r="B38" s="95" t="s">
        <v>98</v>
      </c>
      <c r="C38" s="8"/>
      <c r="D38" s="3">
        <v>14</v>
      </c>
      <c r="E38" s="3"/>
      <c r="F38" s="97">
        <v>27</v>
      </c>
      <c r="G38" s="97">
        <v>59</v>
      </c>
      <c r="H38" s="8"/>
      <c r="I38" s="8"/>
    </row>
    <row r="39" ht="12.75">
      <c r="B39" s="96" t="s">
        <v>90</v>
      </c>
    </row>
    <row r="40" spans="2:5" ht="15.75">
      <c r="B40" s="67"/>
      <c r="D40" s="69"/>
      <c r="E40" s="69"/>
    </row>
    <row r="41" spans="2:5" ht="15.75">
      <c r="B41" s="67"/>
      <c r="D41" s="69"/>
      <c r="E41" s="69"/>
    </row>
    <row r="42" spans="2:5" ht="15.75">
      <c r="B42" s="67"/>
      <c r="D42" s="69"/>
      <c r="E42" s="69"/>
    </row>
    <row r="43" spans="2:5" ht="15.75">
      <c r="B43" s="67"/>
      <c r="D43" s="69"/>
      <c r="E43" s="69"/>
    </row>
    <row r="44" spans="2:5" ht="15.75">
      <c r="B44" s="67"/>
      <c r="D44" s="69"/>
      <c r="E44" s="69"/>
    </row>
    <row r="47" spans="2:4" ht="15.75">
      <c r="B47" s="67"/>
      <c r="D47" s="69"/>
    </row>
    <row r="48" spans="2:4" ht="15.75">
      <c r="B48" s="67"/>
      <c r="D48" s="69"/>
    </row>
    <row r="49" spans="2:4" ht="15.75">
      <c r="B49" s="67"/>
      <c r="D49" s="6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90" zoomScaleNormal="90" zoomScalePageLayoutView="0" workbookViewId="0" topLeftCell="A4">
      <selection activeCell="B10" sqref="B10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89" t="s">
        <v>3</v>
      </c>
      <c r="B6" s="192" t="s">
        <v>7</v>
      </c>
      <c r="C6" s="192" t="s">
        <v>73</v>
      </c>
      <c r="D6" s="199" t="s">
        <v>8</v>
      </c>
      <c r="E6" s="199"/>
      <c r="F6" s="199"/>
      <c r="G6" s="199"/>
      <c r="H6" s="192" t="s">
        <v>2</v>
      </c>
      <c r="I6" s="202" t="s">
        <v>72</v>
      </c>
    </row>
    <row r="7" spans="1:9" ht="31.5" customHeight="1">
      <c r="A7" s="193"/>
      <c r="B7" s="210"/>
      <c r="C7" s="193"/>
      <c r="D7" s="200" t="s">
        <v>4</v>
      </c>
      <c r="E7" s="201"/>
      <c r="F7" s="202" t="s">
        <v>5</v>
      </c>
      <c r="G7" s="202" t="s">
        <v>6</v>
      </c>
      <c r="H7" s="193"/>
      <c r="I7" s="208"/>
    </row>
    <row r="8" spans="1:9" ht="31.5" customHeight="1">
      <c r="A8" s="209"/>
      <c r="B8" s="203"/>
      <c r="C8" s="209"/>
      <c r="D8" s="111" t="s">
        <v>95</v>
      </c>
      <c r="E8" s="110" t="s">
        <v>96</v>
      </c>
      <c r="F8" s="211"/>
      <c r="G8" s="194"/>
      <c r="H8" s="209"/>
      <c r="I8" s="203"/>
    </row>
    <row r="9" spans="1:9" ht="15.75">
      <c r="A9" s="107"/>
      <c r="B9" s="43" t="s">
        <v>94</v>
      </c>
      <c r="C9" s="15"/>
      <c r="D9" s="3"/>
      <c r="E9" s="3"/>
      <c r="F9" s="3"/>
      <c r="G9" s="3"/>
      <c r="H9" s="15"/>
      <c r="I9" s="3"/>
    </row>
    <row r="10" spans="1:9" ht="15.75">
      <c r="A10" s="66">
        <v>1</v>
      </c>
      <c r="B10" s="20" t="s">
        <v>151</v>
      </c>
      <c r="C10" s="22" t="s">
        <v>149</v>
      </c>
      <c r="D10" s="22">
        <v>2.45</v>
      </c>
      <c r="E10" s="22">
        <v>0.08</v>
      </c>
      <c r="F10" s="22">
        <v>7.55</v>
      </c>
      <c r="G10" s="22">
        <v>14.62</v>
      </c>
      <c r="H10" s="145">
        <v>136</v>
      </c>
      <c r="I10" s="3">
        <v>0</v>
      </c>
    </row>
    <row r="11" spans="1:9" s="129" customFormat="1" ht="20.25" customHeight="1">
      <c r="A11" s="71">
        <v>94</v>
      </c>
      <c r="B11" s="19" t="s">
        <v>134</v>
      </c>
      <c r="C11" s="22">
        <v>160</v>
      </c>
      <c r="D11" s="22">
        <v>28.99</v>
      </c>
      <c r="E11" s="138">
        <v>19.97</v>
      </c>
      <c r="F11" s="22">
        <v>27.39</v>
      </c>
      <c r="G11" s="22">
        <v>92.86</v>
      </c>
      <c r="H11" s="22">
        <v>734</v>
      </c>
      <c r="I11" s="22">
        <v>4.55</v>
      </c>
    </row>
    <row r="12" spans="1:9" s="129" customFormat="1" ht="15.75" customHeight="1">
      <c r="A12" s="100">
        <v>397</v>
      </c>
      <c r="B12" s="37" t="s">
        <v>125</v>
      </c>
      <c r="C12" s="24">
        <v>150</v>
      </c>
      <c r="D12" s="24">
        <v>3.15</v>
      </c>
      <c r="E12" s="24">
        <v>2.67</v>
      </c>
      <c r="F12" s="24">
        <v>2.72</v>
      </c>
      <c r="G12" s="153">
        <v>12.96</v>
      </c>
      <c r="H12" s="24">
        <v>89</v>
      </c>
      <c r="I12" s="22">
        <v>1.2</v>
      </c>
    </row>
    <row r="13" spans="1:9" s="129" customFormat="1" ht="15.75" customHeight="1">
      <c r="A13" s="66">
        <v>100</v>
      </c>
      <c r="B13" s="98" t="s">
        <v>135</v>
      </c>
      <c r="C13" s="24">
        <v>20</v>
      </c>
      <c r="D13" s="24">
        <v>6.47</v>
      </c>
      <c r="E13" s="24">
        <v>6</v>
      </c>
      <c r="F13" s="24">
        <v>1.46</v>
      </c>
      <c r="G13" s="153">
        <v>8.2</v>
      </c>
      <c r="H13" s="153">
        <v>373</v>
      </c>
      <c r="I13" s="24">
        <v>0.01</v>
      </c>
    </row>
    <row r="14" spans="1:9" ht="15.75">
      <c r="A14" s="66"/>
      <c r="B14" s="37"/>
      <c r="C14" s="87">
        <v>320</v>
      </c>
      <c r="D14" s="38">
        <f>SUM(D10:D13)</f>
        <v>41.059999999999995</v>
      </c>
      <c r="E14" s="38">
        <f>SUM(E10:E12)</f>
        <v>22.72</v>
      </c>
      <c r="F14" s="38">
        <f>SUM(F10:F13)</f>
        <v>39.12</v>
      </c>
      <c r="G14" s="38">
        <f>SUM(G10:G13)</f>
        <v>128.64</v>
      </c>
      <c r="H14" s="38">
        <f>SUM(H10:H13)</f>
        <v>1332</v>
      </c>
      <c r="I14" s="38">
        <f>SUM(I10:I12)</f>
        <v>5.75</v>
      </c>
    </row>
    <row r="15" spans="1:9" ht="15.75">
      <c r="A15" s="93"/>
      <c r="B15" s="28" t="s">
        <v>69</v>
      </c>
      <c r="C15" s="24"/>
      <c r="D15" s="38"/>
      <c r="E15" s="38"/>
      <c r="F15" s="38"/>
      <c r="G15" s="38"/>
      <c r="H15" s="38"/>
      <c r="I15" s="38"/>
    </row>
    <row r="16" spans="1:9" ht="15.75">
      <c r="A16" s="146">
        <v>399</v>
      </c>
      <c r="B16" s="147" t="s">
        <v>117</v>
      </c>
      <c r="C16" s="46">
        <v>80</v>
      </c>
      <c r="D16" s="46">
        <v>0.75</v>
      </c>
      <c r="E16" s="46">
        <v>0</v>
      </c>
      <c r="F16" s="46">
        <v>0</v>
      </c>
      <c r="G16" s="46">
        <v>15.15</v>
      </c>
      <c r="H16" s="46">
        <v>64</v>
      </c>
      <c r="I16" s="148">
        <v>3</v>
      </c>
    </row>
    <row r="17" spans="1:9" ht="15.75">
      <c r="A17" s="14"/>
      <c r="B17" s="27" t="s">
        <v>93</v>
      </c>
      <c r="C17" s="155"/>
      <c r="D17" s="155"/>
      <c r="E17" s="155"/>
      <c r="F17" s="155"/>
      <c r="G17" s="155"/>
      <c r="H17" s="155"/>
      <c r="I17" s="155"/>
    </row>
    <row r="18" spans="1:9" s="129" customFormat="1" ht="15.75">
      <c r="A18" s="71">
        <v>13</v>
      </c>
      <c r="B18" s="19" t="s">
        <v>118</v>
      </c>
      <c r="C18" s="145">
        <v>45</v>
      </c>
      <c r="D18" s="22">
        <v>7.6</v>
      </c>
      <c r="E18" s="22">
        <v>0</v>
      </c>
      <c r="F18" s="22">
        <v>60.89</v>
      </c>
      <c r="G18" s="22">
        <v>23.75</v>
      </c>
      <c r="H18" s="145">
        <v>673</v>
      </c>
      <c r="I18" s="22">
        <v>95</v>
      </c>
    </row>
    <row r="19" spans="1:9" s="60" customFormat="1" ht="17.25" customHeight="1">
      <c r="A19" s="66">
        <v>81</v>
      </c>
      <c r="B19" s="167" t="s">
        <v>15</v>
      </c>
      <c r="C19" s="25">
        <v>150</v>
      </c>
      <c r="D19" s="25">
        <v>21.96</v>
      </c>
      <c r="E19" s="25">
        <v>0</v>
      </c>
      <c r="F19" s="25">
        <v>21.08</v>
      </c>
      <c r="G19" s="25">
        <v>65.29</v>
      </c>
      <c r="H19" s="25">
        <v>539</v>
      </c>
      <c r="I19" s="25">
        <v>23.25</v>
      </c>
    </row>
    <row r="20" spans="1:9" s="129" customFormat="1" ht="16.5" customHeight="1">
      <c r="A20" s="66">
        <v>282</v>
      </c>
      <c r="B20" s="19" t="s">
        <v>113</v>
      </c>
      <c r="C20" s="22">
        <v>70</v>
      </c>
      <c r="D20" s="22">
        <v>9.32</v>
      </c>
      <c r="E20" s="22">
        <v>7.86</v>
      </c>
      <c r="F20" s="22">
        <v>7.07</v>
      </c>
      <c r="G20" s="145">
        <v>9.64</v>
      </c>
      <c r="H20" s="22">
        <v>139</v>
      </c>
      <c r="I20" s="22">
        <v>0.09</v>
      </c>
    </row>
    <row r="21" spans="1:9" ht="16.5" customHeight="1">
      <c r="A21" s="66">
        <v>137</v>
      </c>
      <c r="B21" s="66" t="s">
        <v>136</v>
      </c>
      <c r="C21" s="22">
        <v>150</v>
      </c>
      <c r="D21" s="151">
        <v>113.44</v>
      </c>
      <c r="E21" s="151">
        <v>113</v>
      </c>
      <c r="F21" s="22">
        <v>16.3</v>
      </c>
      <c r="G21" s="22">
        <v>5.24</v>
      </c>
      <c r="H21" s="145">
        <v>250</v>
      </c>
      <c r="I21" s="22">
        <v>1.11</v>
      </c>
    </row>
    <row r="22" spans="1:9" s="129" customFormat="1" ht="15.75">
      <c r="A22" s="66">
        <v>298</v>
      </c>
      <c r="B22" s="19" t="s">
        <v>111</v>
      </c>
      <c r="C22" s="145">
        <v>150</v>
      </c>
      <c r="D22" s="22">
        <v>1.16</v>
      </c>
      <c r="E22" s="22">
        <v>0</v>
      </c>
      <c r="F22" s="22">
        <v>0.06</v>
      </c>
      <c r="G22" s="22">
        <v>176.35</v>
      </c>
      <c r="H22" s="145">
        <v>711</v>
      </c>
      <c r="I22" s="22">
        <v>0.73</v>
      </c>
    </row>
    <row r="23" spans="1:9" ht="15.75" customHeight="1">
      <c r="A23" s="71"/>
      <c r="B23" s="19" t="s">
        <v>11</v>
      </c>
      <c r="C23" s="145">
        <v>40</v>
      </c>
      <c r="D23" s="22">
        <v>1.98</v>
      </c>
      <c r="E23" s="22">
        <v>0</v>
      </c>
      <c r="F23" s="22">
        <v>0.36</v>
      </c>
      <c r="G23" s="145">
        <v>10.02</v>
      </c>
      <c r="H23" s="22">
        <v>52</v>
      </c>
      <c r="I23" s="22">
        <v>0</v>
      </c>
    </row>
    <row r="24" spans="1:9" ht="15.75">
      <c r="A24" s="66"/>
      <c r="B24" s="36"/>
      <c r="C24" s="88">
        <f aca="true" t="shared" si="0" ref="C24:I24">SUM(C18:C23)</f>
        <v>605</v>
      </c>
      <c r="D24" s="38">
        <f t="shared" si="0"/>
        <v>155.45999999999998</v>
      </c>
      <c r="E24" s="38">
        <f t="shared" si="0"/>
        <v>120.86</v>
      </c>
      <c r="F24" s="38">
        <f t="shared" si="0"/>
        <v>105.75999999999999</v>
      </c>
      <c r="G24" s="38">
        <f t="shared" si="0"/>
        <v>290.28999999999996</v>
      </c>
      <c r="H24" s="38">
        <f t="shared" si="0"/>
        <v>2364</v>
      </c>
      <c r="I24" s="38">
        <f t="shared" si="0"/>
        <v>120.18</v>
      </c>
    </row>
    <row r="25" spans="1:9" ht="15.75">
      <c r="A25" s="94"/>
      <c r="B25" s="43"/>
      <c r="C25" s="3"/>
      <c r="D25" s="3"/>
      <c r="E25" s="3"/>
      <c r="F25" s="3"/>
      <c r="G25" s="3"/>
      <c r="H25" s="3"/>
      <c r="I25" s="3"/>
    </row>
    <row r="26" spans="1:9" ht="15.75">
      <c r="A26" s="103"/>
      <c r="B26" s="34"/>
      <c r="C26" s="43"/>
      <c r="D26" s="7"/>
      <c r="E26" s="7"/>
      <c r="F26" s="7"/>
      <c r="G26" s="7"/>
      <c r="H26" s="7"/>
      <c r="I26" s="7"/>
    </row>
    <row r="27" spans="1:9" ht="15.75">
      <c r="A27" s="103"/>
      <c r="B27" s="43" t="s">
        <v>103</v>
      </c>
      <c r="C27" s="21"/>
      <c r="D27" s="31"/>
      <c r="E27" s="31"/>
      <c r="F27" s="31"/>
      <c r="G27" s="31"/>
      <c r="H27" s="31"/>
      <c r="I27" s="31"/>
    </row>
    <row r="28" spans="1:9" s="129" customFormat="1" ht="15.75">
      <c r="A28" s="163">
        <v>454</v>
      </c>
      <c r="B28" s="19" t="s">
        <v>154</v>
      </c>
      <c r="C28" s="22" t="s">
        <v>155</v>
      </c>
      <c r="D28" s="22">
        <v>2.88</v>
      </c>
      <c r="E28" s="22">
        <v>0.12</v>
      </c>
      <c r="F28" s="22">
        <v>1.17</v>
      </c>
      <c r="G28" s="22">
        <v>27.78</v>
      </c>
      <c r="H28" s="22">
        <v>133</v>
      </c>
      <c r="I28" s="22">
        <v>0.02</v>
      </c>
    </row>
    <row r="29" spans="1:9" ht="15.75">
      <c r="A29" s="103">
        <v>401</v>
      </c>
      <c r="B29" s="19" t="s">
        <v>122</v>
      </c>
      <c r="C29" s="22">
        <v>150</v>
      </c>
      <c r="D29" s="22">
        <v>4.35</v>
      </c>
      <c r="E29" s="22">
        <v>4.35</v>
      </c>
      <c r="F29" s="22">
        <v>3.75</v>
      </c>
      <c r="G29" s="162">
        <v>6</v>
      </c>
      <c r="H29" s="22">
        <v>75</v>
      </c>
      <c r="I29" s="22">
        <v>1.05</v>
      </c>
    </row>
    <row r="30" spans="1:9" ht="15.75">
      <c r="A30" s="94"/>
      <c r="B30" s="20" t="s">
        <v>169</v>
      </c>
      <c r="C30" s="22">
        <v>25</v>
      </c>
      <c r="D30" s="22">
        <v>2.37</v>
      </c>
      <c r="E30" s="22">
        <v>0</v>
      </c>
      <c r="F30" s="22">
        <v>0.3</v>
      </c>
      <c r="G30" s="22">
        <v>14.49</v>
      </c>
      <c r="H30" s="145">
        <v>71</v>
      </c>
      <c r="I30" s="22">
        <v>0</v>
      </c>
    </row>
    <row r="31" spans="1:9" ht="15.75">
      <c r="A31" s="98"/>
      <c r="B31" s="37"/>
      <c r="C31" s="24"/>
      <c r="D31" s="24"/>
      <c r="E31" s="24"/>
      <c r="F31" s="24"/>
      <c r="G31" s="24"/>
      <c r="H31" s="153"/>
      <c r="I31" s="24"/>
    </row>
    <row r="32" spans="1:9" ht="15.75">
      <c r="A32" s="149"/>
      <c r="B32" s="36"/>
      <c r="C32" s="88">
        <v>337</v>
      </c>
      <c r="D32" s="38">
        <f aca="true" t="shared" si="1" ref="D32:I32">SUM(D28:D31)</f>
        <v>9.6</v>
      </c>
      <c r="E32" s="38">
        <f t="shared" si="1"/>
        <v>4.47</v>
      </c>
      <c r="F32" s="38">
        <f t="shared" si="1"/>
        <v>5.22</v>
      </c>
      <c r="G32" s="38">
        <f t="shared" si="1"/>
        <v>48.27</v>
      </c>
      <c r="H32" s="38">
        <f t="shared" si="1"/>
        <v>279</v>
      </c>
      <c r="I32" s="38">
        <f t="shared" si="1"/>
        <v>1.07</v>
      </c>
    </row>
    <row r="33" spans="1:9" ht="15.75">
      <c r="A33" s="66"/>
      <c r="B33" s="35" t="s">
        <v>77</v>
      </c>
      <c r="C33" s="127">
        <f aca="true" t="shared" si="2" ref="C33:I33">C32+C24+C16+C14</f>
        <v>1342</v>
      </c>
      <c r="D33" s="32">
        <f t="shared" si="2"/>
        <v>206.86999999999998</v>
      </c>
      <c r="E33" s="32">
        <f t="shared" si="2"/>
        <v>148.05</v>
      </c>
      <c r="F33" s="32">
        <f t="shared" si="2"/>
        <v>150.1</v>
      </c>
      <c r="G33" s="32">
        <f t="shared" si="2"/>
        <v>482.3499999999999</v>
      </c>
      <c r="H33" s="32">
        <f t="shared" si="2"/>
        <v>4039</v>
      </c>
      <c r="I33" s="32">
        <f t="shared" si="2"/>
        <v>130</v>
      </c>
    </row>
    <row r="34" spans="1:9" ht="15.75">
      <c r="A34" s="33"/>
      <c r="B34" s="35" t="s">
        <v>24</v>
      </c>
      <c r="C34" s="35"/>
      <c r="D34" s="10">
        <v>42</v>
      </c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D33-D34</f>
        <v>164.86999999999998</v>
      </c>
      <c r="E35" s="8"/>
      <c r="F35" s="6">
        <f>F33-F34</f>
        <v>103.1</v>
      </c>
      <c r="G35" s="6">
        <f>G33-G34</f>
        <v>279.3499999999999</v>
      </c>
      <c r="H35" s="6">
        <f>H33-H34</f>
        <v>2639</v>
      </c>
      <c r="I35" s="6">
        <f>I33-I34</f>
        <v>85</v>
      </c>
    </row>
    <row r="36" spans="1:9" ht="15.75">
      <c r="A36" s="8"/>
      <c r="B36" s="29" t="s">
        <v>97</v>
      </c>
      <c r="C36" s="8"/>
      <c r="D36" s="6"/>
      <c r="E36" s="112">
        <v>0.729</v>
      </c>
      <c r="F36" s="6"/>
      <c r="G36" s="6"/>
      <c r="H36" s="6"/>
      <c r="I36" s="6"/>
    </row>
    <row r="37" spans="1:9" ht="15.75">
      <c r="A37" s="8"/>
      <c r="B37" s="5" t="s">
        <v>67</v>
      </c>
      <c r="C37" s="8"/>
      <c r="D37" s="3">
        <v>1</v>
      </c>
      <c r="E37" s="3"/>
      <c r="F37" s="97"/>
      <c r="G37" s="97"/>
      <c r="H37" s="8"/>
      <c r="I37" s="8"/>
    </row>
    <row r="38" spans="1:9" ht="31.5">
      <c r="A38" s="8"/>
      <c r="B38" s="95" t="s">
        <v>98</v>
      </c>
      <c r="C38" s="8"/>
      <c r="D38" s="3">
        <v>19</v>
      </c>
      <c r="E38" s="3"/>
      <c r="F38" s="97">
        <v>28</v>
      </c>
      <c r="G38" s="97">
        <v>53</v>
      </c>
      <c r="H38" s="8"/>
      <c r="I38" s="8"/>
    </row>
    <row r="39" spans="1:9" ht="12.75">
      <c r="A39" s="8"/>
      <c r="B39" s="164" t="s">
        <v>90</v>
      </c>
      <c r="C39" s="8"/>
      <c r="D39" s="8"/>
      <c r="E39" s="8"/>
      <c r="F39" s="8"/>
      <c r="G39" s="8"/>
      <c r="H39" s="8"/>
      <c r="I39" s="8"/>
    </row>
    <row r="40" spans="2:3" ht="15.75">
      <c r="B40" s="67"/>
      <c r="C40" s="69"/>
    </row>
    <row r="41" spans="2:3" ht="15.75">
      <c r="B41" s="67"/>
      <c r="C41" s="69"/>
    </row>
    <row r="42" spans="2:3" ht="15.75">
      <c r="B42" s="67"/>
      <c r="C42" s="69"/>
    </row>
    <row r="43" spans="2:3" ht="15.75">
      <c r="B43" s="67"/>
      <c r="C43" s="69"/>
    </row>
    <row r="44" spans="2:3" ht="15.75">
      <c r="B44" s="67"/>
      <c r="C44" s="69"/>
    </row>
    <row r="47" spans="2:3" ht="15.75">
      <c r="B47" s="67"/>
      <c r="C47" s="101"/>
    </row>
    <row r="48" spans="2:3" ht="15.75">
      <c r="B48" s="67"/>
      <c r="C48" s="101"/>
    </row>
    <row r="49" spans="2:3" ht="15.75">
      <c r="B49" s="67"/>
      <c r="C49" s="101"/>
    </row>
  </sheetData>
  <sheetProtection/>
  <mergeCells count="9">
    <mergeCell ref="I6:I8"/>
    <mergeCell ref="D6:G6"/>
    <mergeCell ref="D7:E7"/>
    <mergeCell ref="A6:A8"/>
    <mergeCell ref="B6:B8"/>
    <mergeCell ref="C6:C8"/>
    <mergeCell ref="F7:F8"/>
    <mergeCell ref="G7:G8"/>
    <mergeCell ref="H6:H8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90" zoomScaleSheetLayoutView="90" zoomScalePageLayoutView="0" workbookViewId="0" topLeftCell="A1">
      <selection activeCell="B28" sqref="B28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4" width="9.28125" style="0" customWidth="1"/>
    <col min="5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12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205" t="s">
        <v>2</v>
      </c>
      <c r="I6" s="199" t="s">
        <v>72</v>
      </c>
    </row>
    <row r="7" spans="1:9" ht="21" customHeight="1">
      <c r="A7" s="213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ht="26.25" customHeight="1">
      <c r="A8" s="214"/>
      <c r="B8" s="194"/>
      <c r="C8" s="191"/>
      <c r="D8" s="111" t="s">
        <v>95</v>
      </c>
      <c r="E8" s="110" t="s">
        <v>96</v>
      </c>
      <c r="F8" s="203"/>
      <c r="G8" s="203"/>
      <c r="H8" s="207"/>
      <c r="I8" s="204"/>
    </row>
    <row r="9" spans="1:9" ht="15.75">
      <c r="A9" s="105"/>
      <c r="B9" s="28" t="s">
        <v>110</v>
      </c>
      <c r="C9" s="17"/>
      <c r="D9" s="21"/>
      <c r="E9" s="21"/>
      <c r="F9" s="21"/>
      <c r="G9" s="21"/>
      <c r="H9" s="23"/>
      <c r="I9" s="21"/>
    </row>
    <row r="10" spans="1:9" ht="15.75">
      <c r="A10" s="90">
        <v>3</v>
      </c>
      <c r="B10" s="141" t="s">
        <v>156</v>
      </c>
      <c r="C10" s="142" t="s">
        <v>157</v>
      </c>
      <c r="D10" s="25">
        <v>4.73</v>
      </c>
      <c r="E10" s="25">
        <v>2.36</v>
      </c>
      <c r="F10" s="25">
        <v>6.88</v>
      </c>
      <c r="G10" s="25">
        <v>14.56</v>
      </c>
      <c r="H10" s="39">
        <v>139</v>
      </c>
      <c r="I10" s="25">
        <v>0.07</v>
      </c>
    </row>
    <row r="11" spans="1:9" s="129" customFormat="1" ht="15.75">
      <c r="A11" s="165">
        <v>93</v>
      </c>
      <c r="B11" s="5" t="s">
        <v>115</v>
      </c>
      <c r="C11" s="15">
        <v>120</v>
      </c>
      <c r="D11" s="166">
        <v>28.75</v>
      </c>
      <c r="E11" s="166">
        <v>19.97</v>
      </c>
      <c r="F11" s="15">
        <v>26.06</v>
      </c>
      <c r="G11" s="15">
        <v>94.19</v>
      </c>
      <c r="H11" s="15">
        <v>726</v>
      </c>
      <c r="I11" s="15">
        <v>4.55</v>
      </c>
    </row>
    <row r="12" spans="1:9" s="129" customFormat="1" ht="15.75">
      <c r="A12" s="66">
        <v>395</v>
      </c>
      <c r="B12" s="20" t="s">
        <v>123</v>
      </c>
      <c r="C12" s="22">
        <v>150</v>
      </c>
      <c r="D12" s="22">
        <v>2.34</v>
      </c>
      <c r="E12" s="22">
        <v>2.18</v>
      </c>
      <c r="F12" s="22">
        <v>2</v>
      </c>
      <c r="G12" s="145">
        <v>10.63</v>
      </c>
      <c r="H12" s="145">
        <v>70</v>
      </c>
      <c r="I12" s="22">
        <v>0.98</v>
      </c>
    </row>
    <row r="13" spans="1:9" ht="15.75">
      <c r="A13" s="66"/>
      <c r="B13" s="20"/>
      <c r="C13" s="46">
        <v>327</v>
      </c>
      <c r="D13" s="46">
        <f aca="true" t="shared" si="0" ref="D13:I13">SUM(D10:D12)</f>
        <v>35.82000000000001</v>
      </c>
      <c r="E13" s="46">
        <f t="shared" si="0"/>
        <v>24.509999999999998</v>
      </c>
      <c r="F13" s="46">
        <f t="shared" si="0"/>
        <v>34.94</v>
      </c>
      <c r="G13" s="46">
        <f t="shared" si="0"/>
        <v>119.38</v>
      </c>
      <c r="H13" s="80">
        <f t="shared" si="0"/>
        <v>935</v>
      </c>
      <c r="I13" s="46">
        <f t="shared" si="0"/>
        <v>5.6</v>
      </c>
    </row>
    <row r="14" spans="1:9" ht="15.75">
      <c r="A14" s="93"/>
      <c r="B14" s="37"/>
      <c r="C14" s="87"/>
      <c r="D14" s="38"/>
      <c r="E14" s="38"/>
      <c r="F14" s="38"/>
      <c r="G14" s="38"/>
      <c r="H14" s="38"/>
      <c r="I14" s="38"/>
    </row>
    <row r="15" spans="1:9" ht="15.75">
      <c r="A15" s="93"/>
      <c r="B15" s="28" t="s">
        <v>69</v>
      </c>
      <c r="C15" s="24"/>
      <c r="D15" s="38"/>
      <c r="E15" s="38"/>
      <c r="F15" s="38"/>
      <c r="G15" s="38"/>
      <c r="H15" s="38"/>
      <c r="I15" s="38"/>
    </row>
    <row r="16" spans="1:9" ht="15.75">
      <c r="A16" s="146">
        <v>399</v>
      </c>
      <c r="B16" s="147" t="s">
        <v>117</v>
      </c>
      <c r="C16" s="46">
        <v>80</v>
      </c>
      <c r="D16" s="46">
        <v>0.75</v>
      </c>
      <c r="E16" s="46">
        <v>0</v>
      </c>
      <c r="F16" s="46">
        <v>0</v>
      </c>
      <c r="G16" s="46">
        <v>15.15</v>
      </c>
      <c r="H16" s="46">
        <v>64</v>
      </c>
      <c r="I16" s="148">
        <v>3</v>
      </c>
    </row>
    <row r="17" spans="1:9" ht="15.75">
      <c r="A17" s="92"/>
      <c r="B17" s="27" t="s">
        <v>91</v>
      </c>
      <c r="C17" s="155"/>
      <c r="D17" s="155"/>
      <c r="E17" s="155"/>
      <c r="F17" s="155"/>
      <c r="G17" s="155"/>
      <c r="H17" s="155"/>
      <c r="I17" s="155"/>
    </row>
    <row r="18" spans="1:9" ht="15.75">
      <c r="A18" s="71">
        <v>15</v>
      </c>
      <c r="B18" s="66" t="s">
        <v>137</v>
      </c>
      <c r="C18" s="145">
        <v>45</v>
      </c>
      <c r="D18" s="22">
        <v>0.7</v>
      </c>
      <c r="E18" s="22">
        <v>0.7</v>
      </c>
      <c r="F18" s="22">
        <v>0.1</v>
      </c>
      <c r="G18" s="22">
        <v>2.5</v>
      </c>
      <c r="H18" s="145">
        <v>84.7</v>
      </c>
      <c r="I18" s="22">
        <v>6</v>
      </c>
    </row>
    <row r="19" spans="1:9" s="129" customFormat="1" ht="16.5" customHeight="1">
      <c r="A19" s="66">
        <v>77</v>
      </c>
      <c r="B19" s="167" t="s">
        <v>138</v>
      </c>
      <c r="C19" s="25">
        <v>150</v>
      </c>
      <c r="D19" s="25">
        <v>21.96</v>
      </c>
      <c r="E19" s="25">
        <v>0</v>
      </c>
      <c r="F19" s="25">
        <v>21.08</v>
      </c>
      <c r="G19" s="25">
        <v>65.29</v>
      </c>
      <c r="H19" s="25">
        <v>539</v>
      </c>
      <c r="I19" s="25">
        <v>23.25</v>
      </c>
    </row>
    <row r="20" spans="1:9" s="129" customFormat="1" ht="15.75">
      <c r="A20" s="66">
        <v>297</v>
      </c>
      <c r="B20" s="19" t="s">
        <v>158</v>
      </c>
      <c r="C20" s="22">
        <v>120</v>
      </c>
      <c r="D20" s="22">
        <v>1.98</v>
      </c>
      <c r="E20" s="22">
        <v>0</v>
      </c>
      <c r="F20" s="22">
        <v>3.71</v>
      </c>
      <c r="G20" s="22">
        <v>9.49</v>
      </c>
      <c r="H20" s="22">
        <v>158</v>
      </c>
      <c r="I20" s="22">
        <v>16.37</v>
      </c>
    </row>
    <row r="21" spans="1:9" ht="15.75">
      <c r="A21" s="152">
        <v>376</v>
      </c>
      <c r="B21" s="19" t="s">
        <v>23</v>
      </c>
      <c r="C21" s="145">
        <v>150</v>
      </c>
      <c r="D21" s="22">
        <v>2.2</v>
      </c>
      <c r="E21" s="22">
        <v>0</v>
      </c>
      <c r="F21" s="22">
        <v>0.1</v>
      </c>
      <c r="G21" s="145">
        <v>138.84</v>
      </c>
      <c r="H21" s="22">
        <v>565</v>
      </c>
      <c r="I21" s="22">
        <v>2</v>
      </c>
    </row>
    <row r="22" spans="1:9" ht="15.75">
      <c r="A22" s="152"/>
      <c r="B22" s="19" t="s">
        <v>11</v>
      </c>
      <c r="C22" s="145">
        <v>40</v>
      </c>
      <c r="D22" s="22">
        <v>1.98</v>
      </c>
      <c r="E22" s="22">
        <v>0</v>
      </c>
      <c r="F22" s="22">
        <v>0.36</v>
      </c>
      <c r="G22" s="145">
        <v>10.02</v>
      </c>
      <c r="H22" s="22">
        <v>52</v>
      </c>
      <c r="I22" s="22">
        <v>0</v>
      </c>
    </row>
    <row r="23" spans="1:9" ht="15.75">
      <c r="A23" s="94"/>
      <c r="B23" s="36"/>
      <c r="C23" s="124">
        <f aca="true" t="shared" si="1" ref="C23:I23">SUM(C18:C22)</f>
        <v>505</v>
      </c>
      <c r="D23" s="46">
        <f t="shared" si="1"/>
        <v>28.82</v>
      </c>
      <c r="E23" s="46">
        <f t="shared" si="1"/>
        <v>0.7</v>
      </c>
      <c r="F23" s="46">
        <f t="shared" si="1"/>
        <v>25.35</v>
      </c>
      <c r="G23" s="48">
        <f t="shared" si="1"/>
        <v>226.14000000000001</v>
      </c>
      <c r="H23" s="46">
        <f t="shared" si="1"/>
        <v>1398.7</v>
      </c>
      <c r="I23" s="46">
        <f t="shared" si="1"/>
        <v>47.620000000000005</v>
      </c>
    </row>
    <row r="24" spans="1:9" ht="15.75">
      <c r="A24" s="93"/>
      <c r="B24" s="44"/>
      <c r="C24" s="78"/>
      <c r="D24" s="15"/>
      <c r="E24" s="15"/>
      <c r="F24" s="15"/>
      <c r="G24" s="15"/>
      <c r="H24" s="15"/>
      <c r="I24" s="15"/>
    </row>
    <row r="25" spans="1:9" ht="15.75">
      <c r="A25" s="92"/>
      <c r="B25" s="43" t="s">
        <v>106</v>
      </c>
      <c r="C25" s="21"/>
      <c r="D25" s="22"/>
      <c r="E25" s="22"/>
      <c r="F25" s="22"/>
      <c r="G25" s="22"/>
      <c r="H25" s="22"/>
      <c r="I25" s="22"/>
    </row>
    <row r="26" spans="1:9" ht="15.75">
      <c r="A26" s="143">
        <v>449</v>
      </c>
      <c r="B26" s="168" t="s">
        <v>159</v>
      </c>
      <c r="C26" s="15" t="s">
        <v>155</v>
      </c>
      <c r="D26" s="22">
        <v>4.56</v>
      </c>
      <c r="E26" s="22">
        <v>1.2</v>
      </c>
      <c r="F26" s="22">
        <v>4.06</v>
      </c>
      <c r="G26" s="22">
        <v>27.25</v>
      </c>
      <c r="H26" s="22">
        <v>166</v>
      </c>
      <c r="I26" s="22">
        <v>0.24</v>
      </c>
    </row>
    <row r="27" spans="1:9" ht="15.75">
      <c r="A27" s="66">
        <v>392</v>
      </c>
      <c r="B27" s="19" t="s">
        <v>112</v>
      </c>
      <c r="C27" s="22">
        <v>150</v>
      </c>
      <c r="D27" s="22">
        <v>0.04</v>
      </c>
      <c r="E27" s="22">
        <v>0</v>
      </c>
      <c r="F27" s="22">
        <v>0.02</v>
      </c>
      <c r="G27" s="22">
        <v>6.99</v>
      </c>
      <c r="H27" s="145">
        <v>28</v>
      </c>
      <c r="I27" s="22">
        <v>0.02</v>
      </c>
    </row>
    <row r="28" spans="1:9" ht="15.75">
      <c r="A28" s="94"/>
      <c r="B28" s="20" t="s">
        <v>169</v>
      </c>
      <c r="C28" s="22">
        <v>30</v>
      </c>
      <c r="D28" s="22">
        <v>2.37</v>
      </c>
      <c r="E28" s="22">
        <v>0</v>
      </c>
      <c r="F28" s="22">
        <v>0.3</v>
      </c>
      <c r="G28" s="22">
        <v>14.49</v>
      </c>
      <c r="H28" s="145">
        <v>71</v>
      </c>
      <c r="I28" s="22">
        <v>0</v>
      </c>
    </row>
    <row r="29" spans="1:9" ht="15.75">
      <c r="A29" s="98"/>
      <c r="B29" s="37"/>
      <c r="C29" s="24"/>
      <c r="D29" s="24"/>
      <c r="E29" s="24"/>
      <c r="F29" s="24"/>
      <c r="G29" s="24"/>
      <c r="H29" s="153"/>
      <c r="I29" s="24"/>
    </row>
    <row r="30" spans="1:9" ht="15.75">
      <c r="A30" s="66"/>
      <c r="B30" s="20"/>
      <c r="C30" s="46">
        <v>347</v>
      </c>
      <c r="D30" s="38">
        <f aca="true" t="shared" si="2" ref="D30:I30">SUM(D26:D29)</f>
        <v>6.97</v>
      </c>
      <c r="E30" s="38">
        <f t="shared" si="2"/>
        <v>1.2</v>
      </c>
      <c r="F30" s="38">
        <f t="shared" si="2"/>
        <v>4.379999999999999</v>
      </c>
      <c r="G30" s="38">
        <f t="shared" si="2"/>
        <v>48.730000000000004</v>
      </c>
      <c r="H30" s="79">
        <f t="shared" si="2"/>
        <v>265</v>
      </c>
      <c r="I30" s="38">
        <f t="shared" si="2"/>
        <v>0.26</v>
      </c>
    </row>
    <row r="31" spans="1:9" ht="15.75">
      <c r="A31" s="169"/>
      <c r="B31" s="35" t="s">
        <v>78</v>
      </c>
      <c r="C31" s="127">
        <f aca="true" t="shared" si="3" ref="C31:I31">C30+C23+C16+C13</f>
        <v>1259</v>
      </c>
      <c r="D31" s="7">
        <f t="shared" si="3"/>
        <v>72.36000000000001</v>
      </c>
      <c r="E31" s="7">
        <f t="shared" si="3"/>
        <v>26.409999999999997</v>
      </c>
      <c r="F31" s="7">
        <f t="shared" si="3"/>
        <v>64.67</v>
      </c>
      <c r="G31" s="7">
        <f t="shared" si="3"/>
        <v>409.4</v>
      </c>
      <c r="H31" s="7">
        <f t="shared" si="3"/>
        <v>2662.7</v>
      </c>
      <c r="I31" s="7">
        <f t="shared" si="3"/>
        <v>56.480000000000004</v>
      </c>
    </row>
    <row r="32" spans="1:9" ht="15.75">
      <c r="A32" s="106"/>
      <c r="B32" s="35" t="s">
        <v>24</v>
      </c>
      <c r="C32" s="35"/>
      <c r="D32" s="10">
        <v>42</v>
      </c>
      <c r="E32" s="10"/>
      <c r="F32" s="10">
        <v>47</v>
      </c>
      <c r="G32" s="10">
        <v>203</v>
      </c>
      <c r="H32" s="10">
        <v>1400</v>
      </c>
      <c r="I32" s="10">
        <v>45</v>
      </c>
    </row>
    <row r="33" spans="1:9" ht="21" customHeight="1">
      <c r="A33" s="106"/>
      <c r="B33" s="5" t="s">
        <v>20</v>
      </c>
      <c r="C33" s="8"/>
      <c r="D33" s="6">
        <f>D31-D32</f>
        <v>30.360000000000014</v>
      </c>
      <c r="E33" s="3"/>
      <c r="F33" s="97">
        <f>F31-F32</f>
        <v>17.67</v>
      </c>
      <c r="G33" s="97">
        <f>G31-G32</f>
        <v>206.39999999999998</v>
      </c>
      <c r="H33" s="132">
        <f>H31-H32</f>
        <v>1262.6999999999998</v>
      </c>
      <c r="I33" s="132">
        <f>I31-I32</f>
        <v>11.480000000000004</v>
      </c>
    </row>
    <row r="34" spans="1:9" ht="15.75">
      <c r="A34" s="106"/>
      <c r="B34" s="29" t="s">
        <v>97</v>
      </c>
      <c r="C34" s="8"/>
      <c r="D34" s="3"/>
      <c r="E34" s="113">
        <v>0.48</v>
      </c>
      <c r="F34" s="97"/>
      <c r="G34" s="97"/>
      <c r="H34" s="8"/>
      <c r="I34" s="8"/>
    </row>
    <row r="35" spans="1:9" ht="15.75">
      <c r="A35" s="106"/>
      <c r="B35" s="5" t="s">
        <v>67</v>
      </c>
      <c r="C35" s="8"/>
      <c r="D35" s="8">
        <v>1</v>
      </c>
      <c r="E35" s="8"/>
      <c r="F35" s="8"/>
      <c r="G35" s="8"/>
      <c r="H35" s="8"/>
      <c r="I35" s="8"/>
    </row>
    <row r="36" spans="1:9" ht="31.5">
      <c r="A36" s="106"/>
      <c r="B36" s="95" t="s">
        <v>98</v>
      </c>
      <c r="C36" s="8"/>
      <c r="D36" s="3">
        <v>19</v>
      </c>
      <c r="E36" s="3"/>
      <c r="F36" s="97">
        <v>28</v>
      </c>
      <c r="G36" s="97">
        <v>53</v>
      </c>
      <c r="H36" s="8"/>
      <c r="I36" s="8"/>
    </row>
    <row r="37" ht="12.75">
      <c r="B37" s="96" t="s">
        <v>90</v>
      </c>
    </row>
    <row r="38" spans="2:3" ht="15.75">
      <c r="B38" s="67"/>
      <c r="C38" s="69"/>
    </row>
    <row r="39" spans="2:3" ht="15.75">
      <c r="B39" s="67"/>
      <c r="C39" s="69"/>
    </row>
    <row r="40" spans="2:3" ht="15.75">
      <c r="B40" s="67"/>
      <c r="C40" s="69"/>
    </row>
    <row r="41" spans="2:3" ht="15.75">
      <c r="B41" s="67"/>
      <c r="C41" s="69"/>
    </row>
    <row r="42" spans="2:9" ht="15.75">
      <c r="B42" s="67"/>
      <c r="C42" s="69"/>
      <c r="D42" s="70"/>
      <c r="E42" s="70"/>
      <c r="F42" s="70"/>
      <c r="G42" s="70"/>
      <c r="H42" s="70"/>
      <c r="I42" s="70"/>
    </row>
    <row r="43" spans="4:9" ht="15.75">
      <c r="D43" s="117"/>
      <c r="E43" s="117"/>
      <c r="F43" s="117"/>
      <c r="G43" s="117"/>
      <c r="H43" s="117"/>
      <c r="I43" s="117"/>
    </row>
    <row r="44" spans="1:9" ht="12.75">
      <c r="A44" s="70"/>
      <c r="B44" s="70"/>
      <c r="C44" s="70"/>
      <c r="D44" s="70"/>
      <c r="E44" s="70"/>
      <c r="F44" s="70"/>
      <c r="G44" s="70"/>
      <c r="H44" s="70"/>
      <c r="I44" s="70"/>
    </row>
    <row r="45" spans="1:9" ht="15.75">
      <c r="A45" s="116"/>
      <c r="B45" s="116"/>
      <c r="C45" s="117"/>
      <c r="D45" s="70"/>
      <c r="E45" s="70"/>
      <c r="F45" s="70"/>
      <c r="G45" s="70"/>
      <c r="H45" s="70"/>
      <c r="I45" s="70"/>
    </row>
    <row r="46" spans="1:9" ht="12.75">
      <c r="A46" s="70"/>
      <c r="B46" s="70"/>
      <c r="C46" s="70"/>
      <c r="D46" s="70"/>
      <c r="E46" s="70"/>
      <c r="F46" s="70"/>
      <c r="G46" s="70"/>
      <c r="H46" s="70"/>
      <c r="I46" s="70"/>
    </row>
    <row r="47" spans="1:3" ht="12.75">
      <c r="A47" s="70"/>
      <c r="B47" s="70"/>
      <c r="C47" s="70"/>
    </row>
    <row r="48" spans="2:9" s="70" customFormat="1" ht="15.75">
      <c r="B48" s="67"/>
      <c r="C48" s="119"/>
      <c r="D48"/>
      <c r="E48"/>
      <c r="F48"/>
      <c r="G48"/>
      <c r="H48"/>
      <c r="I48"/>
    </row>
    <row r="49" spans="1:9" s="118" customFormat="1" ht="15.75">
      <c r="A49"/>
      <c r="B49" s="67"/>
      <c r="C49" s="72"/>
      <c r="D49"/>
      <c r="E49"/>
      <c r="F49"/>
      <c r="G49"/>
      <c r="H49"/>
      <c r="I49"/>
    </row>
    <row r="50" spans="1:9" s="70" customFormat="1" ht="15.75">
      <c r="A50"/>
      <c r="B50" s="67"/>
      <c r="C50" s="72"/>
      <c r="D50"/>
      <c r="E50"/>
      <c r="F50"/>
      <c r="G50"/>
      <c r="H50"/>
      <c r="I50"/>
    </row>
    <row r="51" spans="1:9" s="70" customFormat="1" ht="12.75">
      <c r="A51"/>
      <c r="B51"/>
      <c r="C51"/>
      <c r="D51"/>
      <c r="E51"/>
      <c r="F51"/>
      <c r="G51"/>
      <c r="H51"/>
      <c r="I51"/>
    </row>
    <row r="52" spans="1:9" s="70" customFormat="1" ht="12.75">
      <c r="A52"/>
      <c r="B52"/>
      <c r="C52"/>
      <c r="D52"/>
      <c r="E52"/>
      <c r="F52"/>
      <c r="G52"/>
      <c r="H52"/>
      <c r="I5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3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0" zoomScaleNormal="84" zoomScaleSheetLayoutView="80" zoomScalePageLayoutView="0" workbookViewId="0" topLeftCell="A4">
      <selection activeCell="B29" sqref="B29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205" t="s">
        <v>2</v>
      </c>
      <c r="I6" s="199" t="s">
        <v>84</v>
      </c>
    </row>
    <row r="7" spans="1:9" ht="24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ht="27" customHeight="1">
      <c r="A8" s="191"/>
      <c r="B8" s="194"/>
      <c r="C8" s="191"/>
      <c r="D8" s="111" t="s">
        <v>95</v>
      </c>
      <c r="E8" s="110" t="s">
        <v>96</v>
      </c>
      <c r="F8" s="203"/>
      <c r="G8" s="203"/>
      <c r="H8" s="207"/>
      <c r="I8" s="204"/>
    </row>
    <row r="9" spans="1:9" ht="15.75">
      <c r="A9" s="105"/>
      <c r="B9" s="28" t="s">
        <v>88</v>
      </c>
      <c r="C9" s="17"/>
      <c r="D9" s="21"/>
      <c r="E9" s="21"/>
      <c r="F9" s="21"/>
      <c r="G9" s="21"/>
      <c r="H9" s="23"/>
      <c r="I9" s="21"/>
    </row>
    <row r="10" spans="1:9" ht="15.75">
      <c r="A10" s="90">
        <v>3</v>
      </c>
      <c r="B10" s="141" t="s">
        <v>156</v>
      </c>
      <c r="C10" s="142" t="s">
        <v>157</v>
      </c>
      <c r="D10" s="25">
        <v>4.73</v>
      </c>
      <c r="E10" s="25">
        <v>2.36</v>
      </c>
      <c r="F10" s="25">
        <v>6.88</v>
      </c>
      <c r="G10" s="25">
        <v>14.56</v>
      </c>
      <c r="H10" s="39">
        <v>139</v>
      </c>
      <c r="I10" s="25">
        <v>0.07</v>
      </c>
    </row>
    <row r="11" spans="1:9" s="129" customFormat="1" ht="16.5" customHeight="1">
      <c r="A11" s="66">
        <v>168</v>
      </c>
      <c r="B11" s="20" t="s">
        <v>139</v>
      </c>
      <c r="C11" s="22">
        <v>120</v>
      </c>
      <c r="D11" s="22">
        <v>2.32</v>
      </c>
      <c r="E11" s="22">
        <v>0.04</v>
      </c>
      <c r="F11" s="22">
        <v>3.96</v>
      </c>
      <c r="G11" s="22">
        <v>24.08</v>
      </c>
      <c r="H11" s="145">
        <v>141</v>
      </c>
      <c r="I11" s="22">
        <v>1.11</v>
      </c>
    </row>
    <row r="12" spans="1:9" ht="15.75">
      <c r="A12" s="66">
        <v>392</v>
      </c>
      <c r="B12" s="19" t="s">
        <v>140</v>
      </c>
      <c r="C12" s="22">
        <v>150</v>
      </c>
      <c r="D12" s="22">
        <v>0.04</v>
      </c>
      <c r="E12" s="22">
        <v>0</v>
      </c>
      <c r="F12" s="22">
        <v>0.02</v>
      </c>
      <c r="G12" s="22">
        <v>6.99</v>
      </c>
      <c r="H12" s="145">
        <v>28</v>
      </c>
      <c r="I12" s="22">
        <v>0.02</v>
      </c>
    </row>
    <row r="13" spans="1:9" ht="15.75">
      <c r="A13" s="66"/>
      <c r="B13" s="20"/>
      <c r="C13" s="46">
        <v>332</v>
      </c>
      <c r="D13" s="46">
        <f aca="true" t="shared" si="0" ref="D13:I13">SUM(D10:D12)</f>
        <v>7.090000000000001</v>
      </c>
      <c r="E13" s="46">
        <f t="shared" si="0"/>
        <v>2.4</v>
      </c>
      <c r="F13" s="46">
        <f t="shared" si="0"/>
        <v>10.86</v>
      </c>
      <c r="G13" s="46">
        <f t="shared" si="0"/>
        <v>45.63</v>
      </c>
      <c r="H13" s="80">
        <f t="shared" si="0"/>
        <v>308</v>
      </c>
      <c r="I13" s="46">
        <f t="shared" si="0"/>
        <v>1.2000000000000002</v>
      </c>
    </row>
    <row r="14" spans="1:9" ht="15.75">
      <c r="A14" s="66"/>
      <c r="B14" s="45"/>
      <c r="C14" s="42"/>
      <c r="D14" s="46"/>
      <c r="E14" s="46"/>
      <c r="F14" s="46"/>
      <c r="G14" s="46"/>
      <c r="H14" s="46"/>
      <c r="I14" s="46"/>
    </row>
    <row r="15" spans="1:9" ht="15.75">
      <c r="A15" s="66"/>
      <c r="B15" s="28" t="s">
        <v>68</v>
      </c>
      <c r="C15" s="22"/>
      <c r="D15" s="46"/>
      <c r="E15" s="46"/>
      <c r="F15" s="46"/>
      <c r="G15" s="46"/>
      <c r="H15" s="46"/>
      <c r="I15" s="46"/>
    </row>
    <row r="16" spans="1:9" s="59" customFormat="1" ht="15.75">
      <c r="A16" s="146">
        <v>399</v>
      </c>
      <c r="B16" s="147" t="s">
        <v>117</v>
      </c>
      <c r="C16" s="46">
        <v>80</v>
      </c>
      <c r="D16" s="46">
        <v>0.75</v>
      </c>
      <c r="E16" s="46">
        <v>0</v>
      </c>
      <c r="F16" s="46">
        <v>0</v>
      </c>
      <c r="G16" s="46">
        <v>15.15</v>
      </c>
      <c r="H16" s="46">
        <v>64</v>
      </c>
      <c r="I16" s="148">
        <v>3</v>
      </c>
    </row>
    <row r="17" spans="1:9" ht="15.75">
      <c r="A17" s="91"/>
      <c r="B17" s="27" t="s">
        <v>107</v>
      </c>
      <c r="C17" s="150"/>
      <c r="D17" s="150"/>
      <c r="E17" s="150"/>
      <c r="F17" s="150"/>
      <c r="G17" s="150"/>
      <c r="H17" s="150"/>
      <c r="I17" s="150"/>
    </row>
    <row r="18" spans="1:9" ht="17.25" customHeight="1">
      <c r="A18" s="163">
        <v>20</v>
      </c>
      <c r="B18" s="19" t="s">
        <v>160</v>
      </c>
      <c r="C18" s="15">
        <v>45</v>
      </c>
      <c r="D18" s="15">
        <v>14.08</v>
      </c>
      <c r="E18" s="15">
        <v>0</v>
      </c>
      <c r="F18" s="15">
        <v>50.76</v>
      </c>
      <c r="G18" s="15">
        <v>90.17</v>
      </c>
      <c r="H18" s="15">
        <v>874</v>
      </c>
      <c r="I18" s="15">
        <v>324.5</v>
      </c>
    </row>
    <row r="19" spans="1:9" s="130" customFormat="1" ht="17.25" customHeight="1">
      <c r="A19" s="170">
        <v>87</v>
      </c>
      <c r="B19" s="144" t="s">
        <v>101</v>
      </c>
      <c r="C19" s="171">
        <v>150</v>
      </c>
      <c r="D19" s="15">
        <v>34.39</v>
      </c>
      <c r="E19" s="15">
        <v>0.11</v>
      </c>
      <c r="F19" s="15">
        <v>33.62</v>
      </c>
      <c r="G19" s="171">
        <v>57.33</v>
      </c>
      <c r="H19" s="15">
        <v>669</v>
      </c>
      <c r="I19" s="15">
        <v>36.45</v>
      </c>
    </row>
    <row r="20" spans="1:9" s="129" customFormat="1" ht="15.75">
      <c r="A20" s="66">
        <v>282</v>
      </c>
      <c r="B20" s="19" t="s">
        <v>65</v>
      </c>
      <c r="C20" s="22">
        <v>70</v>
      </c>
      <c r="D20" s="22">
        <v>9.32</v>
      </c>
      <c r="E20" s="22">
        <v>7.86</v>
      </c>
      <c r="F20" s="22">
        <v>7.07</v>
      </c>
      <c r="G20" s="145">
        <v>9.64</v>
      </c>
      <c r="H20" s="22">
        <v>139</v>
      </c>
      <c r="I20" s="22">
        <v>0.09</v>
      </c>
    </row>
    <row r="21" spans="1:9" ht="15.75">
      <c r="A21" s="66">
        <v>317</v>
      </c>
      <c r="B21" s="19" t="s">
        <v>141</v>
      </c>
      <c r="C21" s="22">
        <v>100</v>
      </c>
      <c r="D21" s="22">
        <v>39.78</v>
      </c>
      <c r="E21" s="22">
        <v>30.1</v>
      </c>
      <c r="F21" s="22">
        <v>176.3</v>
      </c>
      <c r="G21" s="22">
        <v>112</v>
      </c>
      <c r="H21" s="22">
        <v>1123</v>
      </c>
      <c r="I21" s="22">
        <v>0</v>
      </c>
    </row>
    <row r="22" spans="1:9" ht="15.75">
      <c r="A22" s="152">
        <v>376</v>
      </c>
      <c r="B22" s="19" t="s">
        <v>23</v>
      </c>
      <c r="C22" s="145">
        <v>150</v>
      </c>
      <c r="D22" s="22">
        <v>2.2</v>
      </c>
      <c r="E22" s="22">
        <v>0</v>
      </c>
      <c r="F22" s="22">
        <v>0.1</v>
      </c>
      <c r="G22" s="145">
        <v>138.84</v>
      </c>
      <c r="H22" s="22">
        <v>565</v>
      </c>
      <c r="I22" s="22">
        <v>2</v>
      </c>
    </row>
    <row r="23" spans="1:9" ht="15.75">
      <c r="A23" s="152"/>
      <c r="B23" s="19" t="s">
        <v>11</v>
      </c>
      <c r="C23" s="145">
        <v>40</v>
      </c>
      <c r="D23" s="22">
        <v>1.98</v>
      </c>
      <c r="E23" s="22">
        <v>0</v>
      </c>
      <c r="F23" s="22">
        <v>0.36</v>
      </c>
      <c r="G23" s="145">
        <v>10.02</v>
      </c>
      <c r="H23" s="22">
        <v>52</v>
      </c>
      <c r="I23" s="22">
        <v>0</v>
      </c>
    </row>
    <row r="24" spans="1:9" ht="15.75">
      <c r="A24" s="66"/>
      <c r="B24" s="45"/>
      <c r="C24" s="120">
        <v>620</v>
      </c>
      <c r="D24" s="46">
        <f aca="true" t="shared" si="1" ref="D24:I24">SUM(D18:D23)</f>
        <v>101.75</v>
      </c>
      <c r="E24" s="46">
        <f t="shared" si="1"/>
        <v>38.07</v>
      </c>
      <c r="F24" s="46">
        <f t="shared" si="1"/>
        <v>268.21000000000004</v>
      </c>
      <c r="G24" s="46">
        <f t="shared" si="1"/>
        <v>418</v>
      </c>
      <c r="H24" s="46">
        <f t="shared" si="1"/>
        <v>3422</v>
      </c>
      <c r="I24" s="46">
        <f t="shared" si="1"/>
        <v>363.03999999999996</v>
      </c>
    </row>
    <row r="25" spans="1:9" ht="15.75">
      <c r="A25" s="93"/>
      <c r="B25" s="44"/>
      <c r="C25" s="78"/>
      <c r="D25" s="32"/>
      <c r="E25" s="32"/>
      <c r="F25" s="32"/>
      <c r="G25" s="32"/>
      <c r="H25" s="32"/>
      <c r="I25" s="32"/>
    </row>
    <row r="26" spans="1:9" ht="15.75">
      <c r="A26" s="103"/>
      <c r="B26" s="43" t="s">
        <v>106</v>
      </c>
      <c r="C26" s="3"/>
      <c r="D26" s="6"/>
      <c r="E26" s="6"/>
      <c r="F26" s="6"/>
      <c r="G26" s="6"/>
      <c r="H26" s="6"/>
      <c r="I26" s="31"/>
    </row>
    <row r="27" spans="1:9" ht="15.75">
      <c r="A27" s="71">
        <v>215</v>
      </c>
      <c r="B27" s="20" t="s">
        <v>142</v>
      </c>
      <c r="C27" s="22">
        <v>45</v>
      </c>
      <c r="D27" s="145">
        <v>5.73</v>
      </c>
      <c r="E27" s="181">
        <v>11.04</v>
      </c>
      <c r="F27" s="182">
        <v>1.1</v>
      </c>
      <c r="G27" s="182">
        <v>127</v>
      </c>
      <c r="H27" s="182">
        <v>127</v>
      </c>
      <c r="I27" s="183">
        <v>0.1</v>
      </c>
    </row>
    <row r="28" spans="1:9" s="129" customFormat="1" ht="15.75">
      <c r="A28" s="66">
        <v>392</v>
      </c>
      <c r="B28" s="19" t="s">
        <v>128</v>
      </c>
      <c r="C28" s="22">
        <v>150</v>
      </c>
      <c r="D28" s="22">
        <v>0.06</v>
      </c>
      <c r="E28" s="22">
        <v>0</v>
      </c>
      <c r="F28" s="22">
        <v>0.02</v>
      </c>
      <c r="G28" s="22">
        <v>9.99</v>
      </c>
      <c r="H28" s="145">
        <v>40</v>
      </c>
      <c r="I28" s="22">
        <v>0.03</v>
      </c>
    </row>
    <row r="29" spans="1:9" ht="15.75">
      <c r="A29" s="94"/>
      <c r="B29" s="20" t="s">
        <v>169</v>
      </c>
      <c r="C29" s="22">
        <v>25</v>
      </c>
      <c r="D29" s="22">
        <v>3.95</v>
      </c>
      <c r="E29" s="22">
        <v>0</v>
      </c>
      <c r="F29" s="22">
        <v>1.5</v>
      </c>
      <c r="G29" s="22">
        <v>24.15</v>
      </c>
      <c r="H29" s="145">
        <v>118</v>
      </c>
      <c r="I29" s="22">
        <v>0</v>
      </c>
    </row>
    <row r="30" spans="1:9" ht="15.75">
      <c r="A30" s="156">
        <v>53</v>
      </c>
      <c r="B30" s="144" t="s">
        <v>127</v>
      </c>
      <c r="C30" s="171">
        <v>45</v>
      </c>
      <c r="D30" s="15">
        <v>0.54</v>
      </c>
      <c r="E30" s="15">
        <v>0</v>
      </c>
      <c r="F30" s="15">
        <v>2.82</v>
      </c>
      <c r="G30" s="15">
        <v>3.55</v>
      </c>
      <c r="H30" s="171">
        <v>42</v>
      </c>
      <c r="I30" s="15">
        <v>3.31</v>
      </c>
    </row>
    <row r="31" spans="1:9" ht="15.75">
      <c r="A31" s="66">
        <v>100</v>
      </c>
      <c r="B31" s="98" t="s">
        <v>135</v>
      </c>
      <c r="C31" s="24">
        <v>20</v>
      </c>
      <c r="D31" s="24">
        <v>6.47</v>
      </c>
      <c r="E31" s="24">
        <v>6</v>
      </c>
      <c r="F31" s="24">
        <v>1.46</v>
      </c>
      <c r="G31" s="153">
        <v>8.2</v>
      </c>
      <c r="H31" s="153">
        <v>373</v>
      </c>
      <c r="I31" s="24">
        <v>0.01</v>
      </c>
    </row>
    <row r="32" spans="1:9" ht="15.75">
      <c r="A32" s="94"/>
      <c r="B32" s="36"/>
      <c r="C32" s="122">
        <v>337</v>
      </c>
      <c r="D32" s="135">
        <f>D27+D28+D29+D30+D31</f>
        <v>16.75</v>
      </c>
      <c r="E32" s="41">
        <f>SUM(E27:E31)</f>
        <v>17.04</v>
      </c>
      <c r="F32" s="41">
        <f>SUM(F27:F31)</f>
        <v>6.8999999999999995</v>
      </c>
      <c r="G32" s="41">
        <f>SUM(G27:G31)</f>
        <v>172.89000000000001</v>
      </c>
      <c r="H32" s="41">
        <f>SUM(H27:H31)</f>
        <v>700</v>
      </c>
      <c r="I32" s="41">
        <f>SUM(I27:I31)</f>
        <v>3.4499999999999997</v>
      </c>
    </row>
    <row r="33" spans="1:9" ht="15.75">
      <c r="A33" s="36"/>
      <c r="B33" s="35" t="s">
        <v>79</v>
      </c>
      <c r="C33" s="79">
        <f aca="true" t="shared" si="2" ref="C33:I33">C32+C24+C16+C13</f>
        <v>1369</v>
      </c>
      <c r="D33" s="41">
        <f t="shared" si="2"/>
        <v>126.34</v>
      </c>
      <c r="E33" s="41">
        <f t="shared" si="2"/>
        <v>57.51</v>
      </c>
      <c r="F33" s="41">
        <f t="shared" si="2"/>
        <v>285.97</v>
      </c>
      <c r="G33" s="41">
        <f t="shared" si="2"/>
        <v>651.67</v>
      </c>
      <c r="H33" s="41">
        <f t="shared" si="2"/>
        <v>4494</v>
      </c>
      <c r="I33" s="41">
        <f t="shared" si="2"/>
        <v>370.68999999999994</v>
      </c>
    </row>
    <row r="34" spans="1:9" ht="15.75">
      <c r="A34" s="8"/>
      <c r="B34" s="35" t="s">
        <v>24</v>
      </c>
      <c r="C34" s="35"/>
      <c r="D34" s="10">
        <v>42</v>
      </c>
      <c r="E34" s="10"/>
      <c r="F34" s="10">
        <v>47</v>
      </c>
      <c r="G34" s="9">
        <f>G33-G32</f>
        <v>478.78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D33-D32</f>
        <v>109.59</v>
      </c>
      <c r="E35" s="97"/>
      <c r="F35" s="6">
        <f>F34-F33</f>
        <v>-238.97000000000003</v>
      </c>
      <c r="G35" s="6"/>
      <c r="H35" s="6">
        <f>H33-H34</f>
        <v>3094</v>
      </c>
      <c r="I35" s="6">
        <f>I33-I34</f>
        <v>325.68999999999994</v>
      </c>
    </row>
    <row r="36" spans="1:9" ht="15.75">
      <c r="A36" s="8"/>
      <c r="B36" s="29" t="s">
        <v>97</v>
      </c>
      <c r="C36" s="8"/>
      <c r="D36" s="6"/>
      <c r="E36" s="114">
        <v>0.524</v>
      </c>
      <c r="F36" s="6"/>
      <c r="G36" s="6"/>
      <c r="H36" s="6"/>
      <c r="I36" s="6"/>
    </row>
    <row r="37" spans="1:9" ht="13.5" customHeight="1">
      <c r="A37" s="8"/>
      <c r="B37" s="5" t="s">
        <v>67</v>
      </c>
      <c r="C37" s="8"/>
      <c r="D37" s="3">
        <v>1</v>
      </c>
      <c r="E37" s="3"/>
      <c r="F37" s="97"/>
      <c r="G37" s="97"/>
      <c r="H37" s="8"/>
      <c r="I37" s="8"/>
    </row>
    <row r="38" spans="1:9" ht="31.5" customHeight="1">
      <c r="A38" s="8"/>
      <c r="B38" s="95" t="s">
        <v>98</v>
      </c>
      <c r="C38" s="8"/>
      <c r="D38" s="3">
        <v>13</v>
      </c>
      <c r="E38" s="3"/>
      <c r="F38" s="97">
        <v>29</v>
      </c>
      <c r="G38" s="97">
        <v>58</v>
      </c>
      <c r="H38" s="8"/>
      <c r="I38" s="8"/>
    </row>
    <row r="39" ht="12.75">
      <c r="B39" s="96" t="s">
        <v>90</v>
      </c>
    </row>
    <row r="42" spans="2:3" ht="15.75">
      <c r="B42" s="67"/>
      <c r="C42" s="101"/>
    </row>
    <row r="43" spans="2:3" ht="15.75">
      <c r="B43" s="67"/>
      <c r="C43" s="101"/>
    </row>
    <row r="44" spans="2:3" ht="15.75">
      <c r="B44" s="67"/>
      <c r="C44" s="101"/>
    </row>
    <row r="45" spans="2:3" ht="15.75">
      <c r="B45" s="67"/>
      <c r="C45" s="101"/>
    </row>
    <row r="46" spans="2:3" ht="15.75">
      <c r="B46" s="67"/>
      <c r="C46" s="101"/>
    </row>
    <row r="49" spans="2:3" ht="15.75">
      <c r="B49" s="67"/>
      <c r="C49" s="72"/>
    </row>
    <row r="50" spans="2:3" ht="15.75">
      <c r="B50" s="67"/>
      <c r="C50" s="72"/>
    </row>
    <row r="51" spans="2:3" ht="15.75">
      <c r="B51" s="67"/>
      <c r="C51" s="7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1" bottom="0.46" header="0.5" footer="0.5"/>
  <pageSetup horizontalDpi="600" verticalDpi="600" orientation="landscape" paperSize="9" scale="71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205" t="s">
        <v>2</v>
      </c>
      <c r="I6" s="199" t="s">
        <v>84</v>
      </c>
    </row>
    <row r="7" spans="1:9" ht="24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ht="26.25" customHeight="1">
      <c r="A8" s="193"/>
      <c r="B8" s="210"/>
      <c r="C8" s="191"/>
      <c r="D8" s="111" t="s">
        <v>95</v>
      </c>
      <c r="E8" s="110" t="s">
        <v>96</v>
      </c>
      <c r="F8" s="203"/>
      <c r="G8" s="203"/>
      <c r="H8" s="206"/>
      <c r="I8" s="204"/>
    </row>
    <row r="9" spans="1:9" ht="15.75">
      <c r="A9" s="107"/>
      <c r="B9" s="43" t="s">
        <v>92</v>
      </c>
      <c r="C9" s="15"/>
      <c r="D9" s="3"/>
      <c r="E9" s="3"/>
      <c r="F9" s="3"/>
      <c r="G9" s="3"/>
      <c r="H9" s="15"/>
      <c r="I9" s="3"/>
    </row>
    <row r="10" spans="1:9" ht="15.75">
      <c r="A10" s="66">
        <v>1</v>
      </c>
      <c r="B10" s="20" t="s">
        <v>151</v>
      </c>
      <c r="C10" s="22" t="s">
        <v>149</v>
      </c>
      <c r="D10" s="22">
        <v>2.45</v>
      </c>
      <c r="E10" s="22">
        <v>0.08</v>
      </c>
      <c r="F10" s="22">
        <v>7.55</v>
      </c>
      <c r="G10" s="22">
        <v>14.62</v>
      </c>
      <c r="H10" s="145">
        <v>136</v>
      </c>
      <c r="I10" s="3">
        <v>0</v>
      </c>
    </row>
    <row r="11" spans="1:9" ht="15.75">
      <c r="A11" s="71">
        <v>94</v>
      </c>
      <c r="B11" s="19" t="s">
        <v>161</v>
      </c>
      <c r="C11" s="22">
        <v>160</v>
      </c>
      <c r="D11" s="22">
        <v>28.99</v>
      </c>
      <c r="E11" s="138">
        <v>19.97</v>
      </c>
      <c r="F11" s="22">
        <v>27.39</v>
      </c>
      <c r="G11" s="22">
        <v>92.86</v>
      </c>
      <c r="H11" s="22">
        <v>734</v>
      </c>
      <c r="I11" s="22">
        <v>4.55</v>
      </c>
    </row>
    <row r="12" spans="1:9" ht="15.75">
      <c r="A12" s="66">
        <v>392</v>
      </c>
      <c r="B12" s="19" t="s">
        <v>112</v>
      </c>
      <c r="C12" s="22">
        <v>150</v>
      </c>
      <c r="D12" s="22">
        <v>0.04</v>
      </c>
      <c r="E12" s="22">
        <v>0</v>
      </c>
      <c r="F12" s="22">
        <v>0.02</v>
      </c>
      <c r="G12" s="22">
        <v>6.99</v>
      </c>
      <c r="H12" s="145">
        <v>28</v>
      </c>
      <c r="I12" s="22">
        <v>0.02</v>
      </c>
    </row>
    <row r="13" spans="1:9" ht="15.75">
      <c r="A13" s="66"/>
      <c r="B13" s="20" t="s">
        <v>143</v>
      </c>
      <c r="C13" s="22">
        <v>10</v>
      </c>
      <c r="D13" s="22">
        <v>3.75</v>
      </c>
      <c r="E13" s="22">
        <v>4.9</v>
      </c>
      <c r="F13" s="22">
        <v>37.2</v>
      </c>
      <c r="G13" s="22">
        <v>37.2</v>
      </c>
      <c r="H13" s="145">
        <v>208</v>
      </c>
      <c r="I13" s="22">
        <v>0.02</v>
      </c>
    </row>
    <row r="14" spans="1:9" ht="15.75">
      <c r="A14" s="66"/>
      <c r="B14" s="20"/>
      <c r="C14" s="46">
        <v>327</v>
      </c>
      <c r="D14" s="46">
        <f aca="true" t="shared" si="0" ref="D14:I14">SUM(D10:D12)</f>
        <v>31.479999999999997</v>
      </c>
      <c r="E14" s="46">
        <f t="shared" si="0"/>
        <v>20.049999999999997</v>
      </c>
      <c r="F14" s="46">
        <f t="shared" si="0"/>
        <v>34.96</v>
      </c>
      <c r="G14" s="46">
        <f t="shared" si="0"/>
        <v>114.47</v>
      </c>
      <c r="H14" s="80">
        <f t="shared" si="0"/>
        <v>898</v>
      </c>
      <c r="I14" s="46">
        <f t="shared" si="0"/>
        <v>4.569999999999999</v>
      </c>
    </row>
    <row r="15" spans="1:9" ht="15.75">
      <c r="A15" s="108"/>
      <c r="B15" s="28" t="s">
        <v>69</v>
      </c>
      <c r="C15" s="46"/>
      <c r="D15" s="46"/>
      <c r="E15" s="46"/>
      <c r="F15" s="46"/>
      <c r="G15" s="46"/>
      <c r="H15" s="46"/>
      <c r="I15" s="46"/>
    </row>
    <row r="16" spans="1:9" ht="15.75">
      <c r="A16" s="98">
        <v>368</v>
      </c>
      <c r="B16" s="37" t="s">
        <v>64</v>
      </c>
      <c r="C16" s="24">
        <v>95</v>
      </c>
      <c r="D16" s="24">
        <v>0.4</v>
      </c>
      <c r="E16" s="24">
        <v>0</v>
      </c>
      <c r="F16" s="24">
        <v>0.4</v>
      </c>
      <c r="G16" s="24">
        <v>9.8</v>
      </c>
      <c r="H16" s="153">
        <v>44</v>
      </c>
      <c r="I16" s="24">
        <v>10</v>
      </c>
    </row>
    <row r="17" spans="1:9" ht="15.75">
      <c r="A17" s="90"/>
      <c r="B17" s="74" t="s">
        <v>86</v>
      </c>
      <c r="C17" s="25"/>
      <c r="D17" s="25"/>
      <c r="E17" s="25"/>
      <c r="F17" s="25"/>
      <c r="G17" s="25"/>
      <c r="H17" s="25"/>
      <c r="I17" s="25"/>
    </row>
    <row r="18" spans="1:9" s="14" customFormat="1" ht="15.75" customHeight="1">
      <c r="A18" s="71">
        <v>13</v>
      </c>
      <c r="B18" s="19" t="s">
        <v>162</v>
      </c>
      <c r="C18" s="145">
        <v>45</v>
      </c>
      <c r="D18" s="22">
        <v>7.6</v>
      </c>
      <c r="E18" s="22">
        <v>0</v>
      </c>
      <c r="F18" s="22">
        <v>60.89</v>
      </c>
      <c r="G18" s="22">
        <v>23.75</v>
      </c>
      <c r="H18" s="145">
        <v>673</v>
      </c>
      <c r="I18" s="22">
        <v>95</v>
      </c>
    </row>
    <row r="19" spans="1:9" s="133" customFormat="1" ht="15" customHeight="1">
      <c r="A19" s="143">
        <v>85</v>
      </c>
      <c r="B19" s="143" t="s">
        <v>144</v>
      </c>
      <c r="C19" s="172">
        <v>150</v>
      </c>
      <c r="D19" s="139">
        <v>8.38</v>
      </c>
      <c r="E19" s="139">
        <v>8</v>
      </c>
      <c r="F19" s="173">
        <v>1.19</v>
      </c>
      <c r="G19" s="139">
        <v>48.55</v>
      </c>
      <c r="H19" s="172">
        <v>349</v>
      </c>
      <c r="I19" s="139">
        <v>23</v>
      </c>
    </row>
    <row r="20" spans="1:9" ht="15.75">
      <c r="A20" s="152">
        <v>304</v>
      </c>
      <c r="B20" s="19" t="s">
        <v>100</v>
      </c>
      <c r="C20" s="159">
        <v>160</v>
      </c>
      <c r="D20" s="22">
        <v>16.59</v>
      </c>
      <c r="E20" s="22">
        <v>13.92</v>
      </c>
      <c r="F20" s="22">
        <v>5.81</v>
      </c>
      <c r="G20" s="22">
        <v>26.76</v>
      </c>
      <c r="H20" s="145">
        <v>226</v>
      </c>
      <c r="I20" s="22">
        <v>0.41</v>
      </c>
    </row>
    <row r="21" spans="1:9" ht="15.75">
      <c r="A21" s="152">
        <v>376</v>
      </c>
      <c r="B21" s="19" t="s">
        <v>23</v>
      </c>
      <c r="C21" s="145">
        <v>150</v>
      </c>
      <c r="D21" s="22">
        <v>2.2</v>
      </c>
      <c r="E21" s="22">
        <v>0</v>
      </c>
      <c r="F21" s="22">
        <v>0.1</v>
      </c>
      <c r="G21" s="145">
        <v>138.84</v>
      </c>
      <c r="H21" s="22">
        <v>565</v>
      </c>
      <c r="I21" s="22">
        <v>2</v>
      </c>
    </row>
    <row r="22" spans="1:9" ht="15.75">
      <c r="A22" s="152"/>
      <c r="B22" s="19" t="s">
        <v>11</v>
      </c>
      <c r="C22" s="145">
        <v>40</v>
      </c>
      <c r="D22" s="22">
        <v>1.98</v>
      </c>
      <c r="E22" s="22">
        <v>0</v>
      </c>
      <c r="F22" s="22">
        <v>0.36</v>
      </c>
      <c r="G22" s="145">
        <v>10.02</v>
      </c>
      <c r="H22" s="22">
        <v>52</v>
      </c>
      <c r="I22" s="22">
        <v>0</v>
      </c>
    </row>
    <row r="23" spans="1:9" ht="15.75">
      <c r="A23" s="149"/>
      <c r="B23" s="149"/>
      <c r="C23" s="125">
        <v>615</v>
      </c>
      <c r="D23" s="134">
        <f aca="true" t="shared" si="1" ref="D23:I23">SUM(D18:D22)</f>
        <v>36.75</v>
      </c>
      <c r="E23" s="134">
        <f t="shared" si="1"/>
        <v>21.92</v>
      </c>
      <c r="F23" s="134">
        <f t="shared" si="1"/>
        <v>68.35</v>
      </c>
      <c r="G23" s="134">
        <f t="shared" si="1"/>
        <v>247.92000000000002</v>
      </c>
      <c r="H23" s="134">
        <f t="shared" si="1"/>
        <v>1865</v>
      </c>
      <c r="I23" s="134">
        <f t="shared" si="1"/>
        <v>120.41</v>
      </c>
    </row>
    <row r="24" spans="1:9" ht="15.75">
      <c r="A24" s="92"/>
      <c r="B24" s="43" t="s">
        <v>106</v>
      </c>
      <c r="C24" s="21"/>
      <c r="D24" s="31"/>
      <c r="E24" s="31"/>
      <c r="F24" s="31"/>
      <c r="G24" s="31"/>
      <c r="H24" s="31"/>
      <c r="I24" s="31"/>
    </row>
    <row r="25" spans="1:9" s="129" customFormat="1" ht="15.75">
      <c r="A25" s="66">
        <v>230</v>
      </c>
      <c r="B25" s="19" t="s">
        <v>26</v>
      </c>
      <c r="C25" s="145">
        <v>90</v>
      </c>
      <c r="D25" s="22">
        <v>14.83</v>
      </c>
      <c r="E25" s="22">
        <v>13.75</v>
      </c>
      <c r="F25" s="22">
        <v>10.86</v>
      </c>
      <c r="G25" s="22">
        <v>15.31</v>
      </c>
      <c r="H25" s="145">
        <v>218</v>
      </c>
      <c r="I25" s="22">
        <v>0.19</v>
      </c>
    </row>
    <row r="26" spans="1:9" ht="15.75">
      <c r="A26" s="71">
        <v>354</v>
      </c>
      <c r="B26" s="19" t="s">
        <v>27</v>
      </c>
      <c r="C26" s="145">
        <v>30</v>
      </c>
      <c r="D26" s="22">
        <v>14.06</v>
      </c>
      <c r="E26" s="22">
        <v>6.19</v>
      </c>
      <c r="F26" s="22">
        <v>49.96</v>
      </c>
      <c r="G26" s="22">
        <v>58.68</v>
      </c>
      <c r="H26" s="145">
        <v>741</v>
      </c>
      <c r="I26" s="22">
        <v>0.38</v>
      </c>
    </row>
    <row r="27" spans="1:9" ht="15.75">
      <c r="A27" s="100">
        <v>397</v>
      </c>
      <c r="B27" s="37" t="s">
        <v>125</v>
      </c>
      <c r="C27" s="24">
        <v>150</v>
      </c>
      <c r="D27" s="24">
        <v>3.15</v>
      </c>
      <c r="E27" s="24">
        <v>2.67</v>
      </c>
      <c r="F27" s="24">
        <v>2.72</v>
      </c>
      <c r="G27" s="153">
        <v>12.96</v>
      </c>
      <c r="H27" s="24">
        <v>89</v>
      </c>
      <c r="I27" s="22">
        <v>1.2</v>
      </c>
    </row>
    <row r="28" spans="1:9" ht="15.75">
      <c r="A28" s="66"/>
      <c r="B28" s="20" t="s">
        <v>169</v>
      </c>
      <c r="C28" s="22">
        <v>30</v>
      </c>
      <c r="D28" s="22">
        <v>2.37</v>
      </c>
      <c r="E28" s="22">
        <v>0</v>
      </c>
      <c r="F28" s="22">
        <v>0.3</v>
      </c>
      <c r="G28" s="22">
        <v>14.49</v>
      </c>
      <c r="H28" s="145">
        <v>71</v>
      </c>
      <c r="I28" s="22">
        <v>0</v>
      </c>
    </row>
    <row r="29" spans="1:9" ht="15.75">
      <c r="A29" s="98"/>
      <c r="B29" s="37"/>
      <c r="C29" s="24"/>
      <c r="D29" s="24"/>
      <c r="E29" s="24"/>
      <c r="F29" s="24"/>
      <c r="G29" s="24"/>
      <c r="H29" s="153"/>
      <c r="I29" s="24"/>
    </row>
    <row r="30" spans="1:9" ht="15.75">
      <c r="A30" s="98"/>
      <c r="B30" s="37"/>
      <c r="C30" s="79">
        <f aca="true" t="shared" si="2" ref="C30:I30">SUM(C25:C29)</f>
        <v>300</v>
      </c>
      <c r="D30" s="38">
        <f t="shared" si="2"/>
        <v>34.41</v>
      </c>
      <c r="E30" s="38">
        <f t="shared" si="2"/>
        <v>22.61</v>
      </c>
      <c r="F30" s="38">
        <f t="shared" si="2"/>
        <v>63.839999999999996</v>
      </c>
      <c r="G30" s="38">
        <f t="shared" si="2"/>
        <v>101.43999999999998</v>
      </c>
      <c r="H30" s="79">
        <f t="shared" si="2"/>
        <v>1119</v>
      </c>
      <c r="I30" s="38">
        <f t="shared" si="2"/>
        <v>1.77</v>
      </c>
    </row>
    <row r="31" spans="1:9" ht="15.75">
      <c r="A31" s="36"/>
      <c r="B31" s="35" t="s">
        <v>80</v>
      </c>
      <c r="C31" s="79">
        <f aca="true" t="shared" si="3" ref="C31:I31">C30+C23+C16+C14</f>
        <v>1337</v>
      </c>
      <c r="D31" s="41">
        <f t="shared" si="3"/>
        <v>103.03999999999999</v>
      </c>
      <c r="E31" s="41">
        <f t="shared" si="3"/>
        <v>64.58</v>
      </c>
      <c r="F31" s="41">
        <f t="shared" si="3"/>
        <v>167.55</v>
      </c>
      <c r="G31" s="41">
        <f t="shared" si="3"/>
        <v>473.63</v>
      </c>
      <c r="H31" s="41">
        <f t="shared" si="3"/>
        <v>3926</v>
      </c>
      <c r="I31" s="41">
        <f t="shared" si="3"/>
        <v>136.75</v>
      </c>
    </row>
    <row r="32" spans="1:9" ht="15.75">
      <c r="A32" s="8"/>
      <c r="B32" s="35" t="s">
        <v>24</v>
      </c>
      <c r="C32" s="35"/>
      <c r="D32" s="10">
        <v>42</v>
      </c>
      <c r="E32" s="10"/>
      <c r="F32" s="10">
        <v>47</v>
      </c>
      <c r="G32" s="10">
        <v>203</v>
      </c>
      <c r="H32" s="10">
        <v>1400</v>
      </c>
      <c r="I32" s="10">
        <v>45</v>
      </c>
    </row>
    <row r="33" spans="1:9" ht="15.75">
      <c r="A33" s="8"/>
      <c r="B33" s="5" t="s">
        <v>20</v>
      </c>
      <c r="C33" s="8"/>
      <c r="D33" s="6">
        <f>D31-D32</f>
        <v>61.03999999999999</v>
      </c>
      <c r="F33" s="6">
        <f>F31-F32</f>
        <v>120.55000000000001</v>
      </c>
      <c r="G33" s="6">
        <f>G31-G32</f>
        <v>270.63</v>
      </c>
      <c r="H33" s="6">
        <f>H31-H32</f>
        <v>2526</v>
      </c>
      <c r="I33" s="6">
        <f>I31-I32</f>
        <v>91.75</v>
      </c>
    </row>
    <row r="34" spans="1:9" ht="15.75">
      <c r="A34" s="8"/>
      <c r="B34" s="29" t="s">
        <v>97</v>
      </c>
      <c r="C34" s="8"/>
      <c r="D34" s="6"/>
      <c r="E34" s="113">
        <v>0.619</v>
      </c>
      <c r="F34" s="6"/>
      <c r="G34" s="6"/>
      <c r="H34" s="6"/>
      <c r="I34" s="6"/>
    </row>
    <row r="35" spans="1:9" ht="15.75">
      <c r="A35" s="8"/>
      <c r="B35" s="5" t="s">
        <v>67</v>
      </c>
      <c r="C35" s="8"/>
      <c r="D35" s="3">
        <v>1</v>
      </c>
      <c r="E35" s="3"/>
      <c r="F35" s="97"/>
      <c r="G35" s="97"/>
      <c r="H35" s="8"/>
      <c r="I35" s="8"/>
    </row>
    <row r="36" spans="1:9" ht="31.5">
      <c r="A36" s="8"/>
      <c r="B36" s="95" t="s">
        <v>98</v>
      </c>
      <c r="C36" s="8"/>
      <c r="D36" s="3">
        <v>16</v>
      </c>
      <c r="E36" s="3"/>
      <c r="F36" s="97">
        <v>30</v>
      </c>
      <c r="G36" s="97">
        <v>54</v>
      </c>
      <c r="H36" s="8"/>
      <c r="I36" s="8"/>
    </row>
    <row r="37" ht="12.75">
      <c r="B37" s="96" t="s">
        <v>90</v>
      </c>
    </row>
    <row r="38" ht="13.5" customHeight="1"/>
    <row r="39" spans="2:3" ht="32.25" customHeight="1">
      <c r="B39" s="67"/>
      <c r="C39" s="69"/>
    </row>
    <row r="40" spans="2:3" ht="15.75">
      <c r="B40" s="67"/>
      <c r="C40" s="69"/>
    </row>
    <row r="41" spans="2:3" ht="15.75">
      <c r="B41" s="67"/>
      <c r="C41" s="69"/>
    </row>
    <row r="42" spans="2:3" ht="15.75">
      <c r="B42" s="67"/>
      <c r="C42" s="69"/>
    </row>
    <row r="43" spans="2:3" ht="15.75">
      <c r="B43" s="67"/>
      <c r="C43" s="69"/>
    </row>
    <row r="46" spans="2:3" ht="15.75">
      <c r="B46" s="67"/>
      <c r="C46" s="69"/>
    </row>
    <row r="47" spans="2:3" ht="15.75">
      <c r="B47" s="67"/>
      <c r="C47" s="69"/>
    </row>
    <row r="48" spans="2:3" ht="15.75">
      <c r="B48" s="67"/>
      <c r="C48" s="6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C49"/>
  <sheetViews>
    <sheetView zoomScale="80" zoomScaleNormal="80" zoomScalePageLayoutView="0" workbookViewId="0" topLeftCell="A1">
      <selection activeCell="B30" sqref="B30"/>
    </sheetView>
  </sheetViews>
  <sheetFormatPr defaultColWidth="9.140625" defaultRowHeight="12.75"/>
  <cols>
    <col min="1" max="1" width="13.710937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0" customFormat="1" ht="21.75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205" t="s">
        <v>2</v>
      </c>
      <c r="I6" s="199" t="s">
        <v>84</v>
      </c>
    </row>
    <row r="7" spans="1:9" s="50" customFormat="1" ht="21.75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s="50" customFormat="1" ht="23.25" customHeight="1">
      <c r="A8" s="193"/>
      <c r="B8" s="210"/>
      <c r="C8" s="191"/>
      <c r="D8" s="111" t="s">
        <v>95</v>
      </c>
      <c r="E8" s="110" t="s">
        <v>96</v>
      </c>
      <c r="F8" s="203"/>
      <c r="G8" s="203"/>
      <c r="H8" s="206"/>
      <c r="I8" s="204"/>
    </row>
    <row r="9" spans="1:9" ht="15.75">
      <c r="A9" s="109"/>
      <c r="B9" s="47" t="s">
        <v>92</v>
      </c>
      <c r="C9" s="16"/>
      <c r="D9" s="21"/>
      <c r="E9" s="21"/>
      <c r="F9" s="21"/>
      <c r="G9" s="21"/>
      <c r="H9" s="16"/>
      <c r="I9" s="21"/>
    </row>
    <row r="10" spans="1:9" ht="15.75">
      <c r="A10" s="66">
        <v>1</v>
      </c>
      <c r="B10" s="20" t="s">
        <v>151</v>
      </c>
      <c r="C10" s="22" t="s">
        <v>163</v>
      </c>
      <c r="D10" s="22">
        <v>2.45</v>
      </c>
      <c r="E10" s="22">
        <v>0.08</v>
      </c>
      <c r="F10" s="22">
        <v>7.55</v>
      </c>
      <c r="G10" s="22">
        <v>14.62</v>
      </c>
      <c r="H10" s="145">
        <v>136</v>
      </c>
      <c r="I10" s="3">
        <v>0</v>
      </c>
    </row>
    <row r="11" spans="1:9" ht="15.75">
      <c r="A11" s="71">
        <v>94</v>
      </c>
      <c r="B11" s="19" t="s">
        <v>133</v>
      </c>
      <c r="C11" s="22">
        <v>180</v>
      </c>
      <c r="D11" s="22">
        <v>26.03</v>
      </c>
      <c r="E11" s="139">
        <v>19.97</v>
      </c>
      <c r="F11" s="22">
        <v>25.39</v>
      </c>
      <c r="G11" s="22">
        <v>82.1</v>
      </c>
      <c r="H11" s="22">
        <v>661</v>
      </c>
      <c r="I11" s="22">
        <v>4.55</v>
      </c>
    </row>
    <row r="12" spans="1:9" ht="15.75">
      <c r="A12" s="66">
        <v>392</v>
      </c>
      <c r="B12" s="19" t="s">
        <v>140</v>
      </c>
      <c r="C12" s="22">
        <v>150</v>
      </c>
      <c r="D12" s="22">
        <v>0.04</v>
      </c>
      <c r="E12" s="22">
        <v>0</v>
      </c>
      <c r="F12" s="22">
        <v>0.02</v>
      </c>
      <c r="G12" s="22">
        <v>6.99</v>
      </c>
      <c r="H12" s="145">
        <v>28</v>
      </c>
      <c r="I12" s="22">
        <v>0.02</v>
      </c>
    </row>
    <row r="13" spans="1:9" ht="15.75">
      <c r="A13" s="66"/>
      <c r="B13" s="20" t="s">
        <v>143</v>
      </c>
      <c r="C13" s="22">
        <v>10</v>
      </c>
      <c r="D13" s="22">
        <v>3.75</v>
      </c>
      <c r="E13" s="22">
        <v>4.9</v>
      </c>
      <c r="F13" s="22">
        <v>37.2</v>
      </c>
      <c r="G13" s="22">
        <v>37.2</v>
      </c>
      <c r="H13" s="145">
        <v>208</v>
      </c>
      <c r="I13" s="22">
        <v>0.02</v>
      </c>
    </row>
    <row r="14" spans="1:9" ht="15.75">
      <c r="A14" s="94"/>
      <c r="B14" s="36"/>
      <c r="C14" s="87">
        <v>332</v>
      </c>
      <c r="D14" s="38">
        <f aca="true" t="shared" si="0" ref="D14:I14">SUM(D10:D12)</f>
        <v>28.52</v>
      </c>
      <c r="E14" s="38">
        <f t="shared" si="0"/>
        <v>20.049999999999997</v>
      </c>
      <c r="F14" s="38">
        <f t="shared" si="0"/>
        <v>32.96</v>
      </c>
      <c r="G14" s="38">
        <f t="shared" si="0"/>
        <v>103.71</v>
      </c>
      <c r="H14" s="38">
        <f t="shared" si="0"/>
        <v>825</v>
      </c>
      <c r="I14" s="38">
        <f t="shared" si="0"/>
        <v>4.569999999999999</v>
      </c>
    </row>
    <row r="15" spans="1:9" ht="15.75">
      <c r="A15" s="94"/>
      <c r="B15" s="28" t="s">
        <v>68</v>
      </c>
      <c r="C15" s="24"/>
      <c r="D15" s="38"/>
      <c r="E15" s="38"/>
      <c r="F15" s="38"/>
      <c r="G15" s="38"/>
      <c r="H15" s="38"/>
      <c r="I15" s="38"/>
    </row>
    <row r="16" spans="1:9" s="59" customFormat="1" ht="15.75">
      <c r="A16" s="146">
        <v>399</v>
      </c>
      <c r="B16" s="147" t="s">
        <v>117</v>
      </c>
      <c r="C16" s="46">
        <v>80</v>
      </c>
      <c r="D16" s="46">
        <v>0.75</v>
      </c>
      <c r="E16" s="46">
        <v>0</v>
      </c>
      <c r="F16" s="46">
        <v>0</v>
      </c>
      <c r="G16" s="46">
        <v>15.15</v>
      </c>
      <c r="H16" s="46">
        <v>64</v>
      </c>
      <c r="I16" s="148">
        <v>3</v>
      </c>
    </row>
    <row r="17" spans="1:9" ht="15.75">
      <c r="A17" s="90"/>
      <c r="B17" s="74" t="s">
        <v>93</v>
      </c>
      <c r="C17" s="25"/>
      <c r="D17" s="25"/>
      <c r="E17" s="25"/>
      <c r="F17" s="25"/>
      <c r="G17" s="25"/>
      <c r="H17" s="25"/>
      <c r="I17" s="25"/>
    </row>
    <row r="18" spans="1:9" ht="21" customHeight="1">
      <c r="A18" s="71">
        <v>15</v>
      </c>
      <c r="B18" s="66" t="s">
        <v>137</v>
      </c>
      <c r="C18" s="145">
        <v>45</v>
      </c>
      <c r="D18" s="22">
        <v>0.7</v>
      </c>
      <c r="E18" s="22">
        <v>0.7</v>
      </c>
      <c r="F18" s="22">
        <v>0.1</v>
      </c>
      <c r="G18" s="22">
        <v>2.5</v>
      </c>
      <c r="H18" s="145">
        <v>84.7</v>
      </c>
      <c r="I18" s="22">
        <v>6</v>
      </c>
    </row>
    <row r="19" spans="1:9" s="129" customFormat="1" ht="15.75" customHeight="1">
      <c r="A19" s="143">
        <v>84</v>
      </c>
      <c r="B19" s="143" t="s">
        <v>146</v>
      </c>
      <c r="C19" s="15">
        <v>150</v>
      </c>
      <c r="D19" s="15">
        <v>2.32</v>
      </c>
      <c r="E19" s="15">
        <v>2.22</v>
      </c>
      <c r="F19" s="15">
        <v>3.7</v>
      </c>
      <c r="G19" s="15">
        <v>16.93</v>
      </c>
      <c r="H19" s="15">
        <v>385</v>
      </c>
      <c r="I19" s="15">
        <v>5.54</v>
      </c>
    </row>
    <row r="20" spans="1:9" ht="15.75">
      <c r="A20" s="184">
        <v>258</v>
      </c>
      <c r="B20" s="143" t="s">
        <v>145</v>
      </c>
      <c r="C20" s="185">
        <v>80</v>
      </c>
      <c r="D20" s="107">
        <v>13.48</v>
      </c>
      <c r="E20" s="107">
        <v>5.68</v>
      </c>
      <c r="F20" s="186">
        <v>8.21</v>
      </c>
      <c r="G20" s="107">
        <v>8.21</v>
      </c>
      <c r="H20" s="185">
        <v>138</v>
      </c>
      <c r="I20" s="107">
        <v>2.73</v>
      </c>
    </row>
    <row r="21" spans="1:9" ht="15.75">
      <c r="A21" s="66">
        <v>132</v>
      </c>
      <c r="B21" s="19" t="s">
        <v>13</v>
      </c>
      <c r="C21" s="22">
        <v>150</v>
      </c>
      <c r="D21" s="22">
        <v>3.13</v>
      </c>
      <c r="E21" s="22">
        <v>0</v>
      </c>
      <c r="F21" s="22">
        <v>5.56</v>
      </c>
      <c r="G21" s="22">
        <v>14.38</v>
      </c>
      <c r="H21" s="22">
        <v>120</v>
      </c>
      <c r="I21" s="22">
        <v>24.99</v>
      </c>
    </row>
    <row r="22" spans="1:9" ht="15.75">
      <c r="A22" s="152">
        <v>376</v>
      </c>
      <c r="B22" s="19" t="s">
        <v>23</v>
      </c>
      <c r="C22" s="145">
        <v>150</v>
      </c>
      <c r="D22" s="22">
        <v>2.2</v>
      </c>
      <c r="E22" s="22">
        <v>0</v>
      </c>
      <c r="F22" s="22">
        <v>0.1</v>
      </c>
      <c r="G22" s="145">
        <v>138.84</v>
      </c>
      <c r="H22" s="22">
        <v>565</v>
      </c>
      <c r="I22" s="22">
        <v>2</v>
      </c>
    </row>
    <row r="23" spans="1:9" ht="15.75">
      <c r="A23" s="152"/>
      <c r="B23" s="19" t="s">
        <v>11</v>
      </c>
      <c r="C23" s="145">
        <v>40</v>
      </c>
      <c r="D23" s="22">
        <v>1.98</v>
      </c>
      <c r="E23" s="22">
        <v>0</v>
      </c>
      <c r="F23" s="22">
        <v>0.36</v>
      </c>
      <c r="G23" s="145">
        <v>10.02</v>
      </c>
      <c r="H23" s="22">
        <v>52</v>
      </c>
      <c r="I23" s="22">
        <v>0</v>
      </c>
    </row>
    <row r="24" spans="1:9" ht="15.75">
      <c r="A24" s="94"/>
      <c r="B24" s="36"/>
      <c r="C24" s="122">
        <f aca="true" t="shared" si="1" ref="C24:I24">SUM(C18:C23)</f>
        <v>615</v>
      </c>
      <c r="D24" s="38">
        <f t="shared" si="1"/>
        <v>23.81</v>
      </c>
      <c r="E24" s="38">
        <f t="shared" si="1"/>
        <v>8.6</v>
      </c>
      <c r="F24" s="38">
        <f t="shared" si="1"/>
        <v>18.03</v>
      </c>
      <c r="G24" s="38">
        <f t="shared" si="1"/>
        <v>190.88000000000002</v>
      </c>
      <c r="H24" s="38">
        <f t="shared" si="1"/>
        <v>1344.7</v>
      </c>
      <c r="I24" s="38">
        <f t="shared" si="1"/>
        <v>41.26</v>
      </c>
    </row>
    <row r="25" spans="1:9" ht="15.75">
      <c r="A25" s="91"/>
      <c r="B25" s="64"/>
      <c r="C25" s="28"/>
      <c r="D25" s="65"/>
      <c r="E25" s="65"/>
      <c r="F25" s="65"/>
      <c r="G25" s="65"/>
      <c r="H25" s="65"/>
      <c r="I25" s="65"/>
    </row>
    <row r="26" spans="1:9" s="130" customFormat="1" ht="17.25" customHeight="1">
      <c r="A26" s="103"/>
      <c r="B26" s="43" t="s">
        <v>106</v>
      </c>
      <c r="C26" s="3"/>
      <c r="D26" s="6"/>
      <c r="E26" s="6"/>
      <c r="F26" s="6"/>
      <c r="G26" s="6"/>
      <c r="H26" s="6"/>
      <c r="I26" s="6"/>
    </row>
    <row r="27" spans="1:9" ht="15.75">
      <c r="A27" s="66">
        <v>237</v>
      </c>
      <c r="B27" s="19" t="s">
        <v>164</v>
      </c>
      <c r="C27" s="22">
        <v>50</v>
      </c>
      <c r="D27" s="22">
        <v>17.54</v>
      </c>
      <c r="E27" s="22">
        <v>16.51</v>
      </c>
      <c r="F27" s="22">
        <v>12.05</v>
      </c>
      <c r="G27" s="22">
        <v>17.15</v>
      </c>
      <c r="H27" s="22">
        <v>116</v>
      </c>
      <c r="I27" s="22">
        <v>0.24</v>
      </c>
    </row>
    <row r="28" spans="1:107" s="8" customFormat="1" ht="15.75">
      <c r="A28" s="71">
        <v>354</v>
      </c>
      <c r="B28" s="19" t="s">
        <v>27</v>
      </c>
      <c r="C28" s="145">
        <v>30</v>
      </c>
      <c r="D28" s="22">
        <v>14.06</v>
      </c>
      <c r="E28" s="22">
        <v>6.19</v>
      </c>
      <c r="F28" s="22">
        <v>49.96</v>
      </c>
      <c r="G28" s="22">
        <v>58.68</v>
      </c>
      <c r="H28" s="145">
        <v>741</v>
      </c>
      <c r="I28" s="22">
        <v>0.38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</row>
    <row r="29" spans="1:107" s="85" customFormat="1" ht="17.25" customHeight="1">
      <c r="A29" s="103">
        <v>401</v>
      </c>
      <c r="B29" s="19" t="s">
        <v>122</v>
      </c>
      <c r="C29" s="22">
        <v>150</v>
      </c>
      <c r="D29" s="22">
        <v>4.35</v>
      </c>
      <c r="E29" s="22">
        <v>4.35</v>
      </c>
      <c r="F29" s="22">
        <v>3.75</v>
      </c>
      <c r="G29" s="162">
        <v>6</v>
      </c>
      <c r="H29" s="22">
        <v>75</v>
      </c>
      <c r="I29" s="22">
        <v>1.05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</row>
    <row r="30" spans="1:9" ht="15.75">
      <c r="A30" s="94"/>
      <c r="B30" s="20" t="s">
        <v>165</v>
      </c>
      <c r="C30" s="22">
        <v>30</v>
      </c>
      <c r="D30" s="22">
        <v>2.37</v>
      </c>
      <c r="E30" s="22">
        <v>0</v>
      </c>
      <c r="F30" s="22">
        <v>0.3</v>
      </c>
      <c r="G30" s="22">
        <v>14.49</v>
      </c>
      <c r="H30" s="145">
        <v>71</v>
      </c>
      <c r="I30" s="22">
        <v>0</v>
      </c>
    </row>
    <row r="31" spans="1:9" ht="15.75">
      <c r="A31" s="98"/>
      <c r="B31" s="37"/>
      <c r="C31" s="24"/>
      <c r="D31" s="24"/>
      <c r="E31" s="24"/>
      <c r="F31" s="24"/>
      <c r="G31" s="24"/>
      <c r="H31" s="153"/>
      <c r="I31" s="24"/>
    </row>
    <row r="32" spans="1:9" ht="15.75">
      <c r="A32" s="94"/>
      <c r="B32" s="36"/>
      <c r="C32" s="123">
        <v>387</v>
      </c>
      <c r="D32" s="41">
        <f aca="true" t="shared" si="2" ref="D32:I32">SUM(D27:D31)</f>
        <v>38.32</v>
      </c>
      <c r="E32" s="41">
        <f t="shared" si="2"/>
        <v>27.050000000000004</v>
      </c>
      <c r="F32" s="41">
        <f t="shared" si="2"/>
        <v>66.06</v>
      </c>
      <c r="G32" s="41">
        <f t="shared" si="2"/>
        <v>96.32</v>
      </c>
      <c r="H32" s="41">
        <f t="shared" si="2"/>
        <v>1003</v>
      </c>
      <c r="I32" s="41">
        <f t="shared" si="2"/>
        <v>1.67</v>
      </c>
    </row>
    <row r="33" spans="1:9" ht="15.75">
      <c r="A33" s="36"/>
      <c r="B33" s="35" t="s">
        <v>81</v>
      </c>
      <c r="C33" s="79">
        <f aca="true" t="shared" si="3" ref="C33:I33">C32+C24+C16+C14</f>
        <v>1414</v>
      </c>
      <c r="D33" s="41">
        <f t="shared" si="3"/>
        <v>91.39999999999999</v>
      </c>
      <c r="E33" s="41">
        <f t="shared" si="3"/>
        <v>55.7</v>
      </c>
      <c r="F33" s="135">
        <f t="shared" si="3"/>
        <v>117.05000000000001</v>
      </c>
      <c r="G33" s="41">
        <f t="shared" si="3"/>
        <v>406.06</v>
      </c>
      <c r="H33" s="41">
        <f t="shared" si="3"/>
        <v>3236.7</v>
      </c>
      <c r="I33" s="41">
        <f t="shared" si="3"/>
        <v>50.5</v>
      </c>
    </row>
    <row r="34" spans="1:9" ht="15.75">
      <c r="A34" s="8"/>
      <c r="B34" s="35" t="s">
        <v>24</v>
      </c>
      <c r="C34" s="35"/>
      <c r="D34" s="10">
        <v>42</v>
      </c>
      <c r="E34" s="10"/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D33-D34</f>
        <v>49.39999999999999</v>
      </c>
      <c r="F35" s="6">
        <f>F33-F34</f>
        <v>70.05000000000001</v>
      </c>
      <c r="G35" s="6">
        <f>G33-G34</f>
        <v>203.06</v>
      </c>
      <c r="H35" s="6">
        <f>H33-H34</f>
        <v>1836.6999999999998</v>
      </c>
      <c r="I35" s="6">
        <f>I33-I34</f>
        <v>5.5</v>
      </c>
    </row>
    <row r="36" spans="1:9" ht="15.75">
      <c r="A36" s="8"/>
      <c r="B36" s="29" t="s">
        <v>97</v>
      </c>
      <c r="C36" s="8"/>
      <c r="D36" s="6"/>
      <c r="E36" s="113">
        <v>0.552</v>
      </c>
      <c r="F36" s="6"/>
      <c r="G36" s="6"/>
      <c r="H36" s="6"/>
      <c r="I36" s="6"/>
    </row>
    <row r="37" spans="1:9" ht="15.75">
      <c r="A37" s="8"/>
      <c r="B37" s="5" t="s">
        <v>67</v>
      </c>
      <c r="C37" s="8"/>
      <c r="D37" s="3">
        <v>1</v>
      </c>
      <c r="E37" s="3"/>
      <c r="F37" s="97"/>
      <c r="G37" s="97"/>
      <c r="H37" s="8"/>
      <c r="I37" s="8"/>
    </row>
    <row r="38" spans="1:9" ht="31.5">
      <c r="A38" s="8"/>
      <c r="B38" s="95" t="s">
        <v>98</v>
      </c>
      <c r="C38" s="8"/>
      <c r="D38" s="3">
        <v>14</v>
      </c>
      <c r="E38" s="3"/>
      <c r="F38" s="97">
        <v>27</v>
      </c>
      <c r="G38" s="97">
        <v>59</v>
      </c>
      <c r="H38" s="8"/>
      <c r="I38" s="8"/>
    </row>
    <row r="39" ht="13.5" customHeight="1">
      <c r="B39" s="96" t="s">
        <v>90</v>
      </c>
    </row>
    <row r="40" spans="2:3" ht="29.25" customHeight="1">
      <c r="B40" s="67"/>
      <c r="C40" s="69"/>
    </row>
    <row r="41" spans="2:3" ht="15.75">
      <c r="B41" s="67"/>
      <c r="C41" s="69"/>
    </row>
    <row r="42" spans="2:3" ht="15.75">
      <c r="B42" s="67"/>
      <c r="C42" s="69"/>
    </row>
    <row r="43" spans="2:3" ht="15.75">
      <c r="B43" s="67"/>
      <c r="C43" s="69"/>
    </row>
    <row r="44" spans="2:3" ht="15.75">
      <c r="B44" s="67"/>
      <c r="C44" s="69"/>
    </row>
    <row r="47" spans="2:3" ht="15.75">
      <c r="B47" s="67"/>
      <c r="C47" s="72"/>
    </row>
    <row r="48" spans="2:3" ht="15.75">
      <c r="B48" s="67"/>
      <c r="C48" s="72"/>
    </row>
    <row r="49" spans="2:3" ht="15.75">
      <c r="B49" s="67"/>
      <c r="C49" s="7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U50"/>
  <sheetViews>
    <sheetView zoomScale="90" zoomScaleNormal="90" zoomScalePageLayoutView="0" workbookViewId="0" topLeftCell="A7">
      <selection activeCell="C31" sqref="C31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6.8515625" style="0" customWidth="1"/>
    <col min="4" max="5" width="7.7109375" style="0" customWidth="1"/>
    <col min="6" max="6" width="7.8515625" style="0" customWidth="1"/>
    <col min="7" max="7" width="8.00390625" style="0" customWidth="1"/>
    <col min="8" max="8" width="32.851562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89" t="s">
        <v>3</v>
      </c>
      <c r="B6" s="192" t="s">
        <v>7</v>
      </c>
      <c r="C6" s="192" t="s">
        <v>85</v>
      </c>
      <c r="D6" s="199" t="s">
        <v>8</v>
      </c>
      <c r="E6" s="199"/>
      <c r="F6" s="199"/>
      <c r="G6" s="199"/>
      <c r="H6" s="205" t="s">
        <v>2</v>
      </c>
      <c r="I6" s="199" t="s">
        <v>84</v>
      </c>
    </row>
    <row r="7" spans="1:9" ht="21.75" customHeight="1">
      <c r="A7" s="190"/>
      <c r="B7" s="193"/>
      <c r="C7" s="193"/>
      <c r="D7" s="200" t="s">
        <v>4</v>
      </c>
      <c r="E7" s="201"/>
      <c r="F7" s="202" t="s">
        <v>5</v>
      </c>
      <c r="G7" s="202" t="s">
        <v>6</v>
      </c>
      <c r="H7" s="206"/>
      <c r="I7" s="199"/>
    </row>
    <row r="8" spans="1:9" ht="23.25" customHeight="1">
      <c r="A8" s="193"/>
      <c r="B8" s="210"/>
      <c r="C8" s="191"/>
      <c r="D8" s="111" t="s">
        <v>95</v>
      </c>
      <c r="E8" s="110" t="s">
        <v>96</v>
      </c>
      <c r="F8" s="203"/>
      <c r="G8" s="203"/>
      <c r="H8" s="206"/>
      <c r="I8" s="204"/>
    </row>
    <row r="9" spans="1:9" ht="15.75">
      <c r="A9" s="109"/>
      <c r="B9" s="47" t="s">
        <v>109</v>
      </c>
      <c r="C9" s="16"/>
      <c r="D9" s="21"/>
      <c r="E9" s="21"/>
      <c r="F9" s="21"/>
      <c r="G9" s="21"/>
      <c r="H9" s="83"/>
      <c r="I9" s="3"/>
    </row>
    <row r="10" spans="1:9" ht="15.75">
      <c r="A10" s="90">
        <v>3</v>
      </c>
      <c r="B10" s="141" t="s">
        <v>156</v>
      </c>
      <c r="C10" s="142" t="s">
        <v>157</v>
      </c>
      <c r="D10" s="25">
        <v>4.73</v>
      </c>
      <c r="E10" s="25">
        <v>2.36</v>
      </c>
      <c r="F10" s="25">
        <v>6.88</v>
      </c>
      <c r="G10" s="25">
        <v>14.56</v>
      </c>
      <c r="H10" s="39">
        <v>139</v>
      </c>
      <c r="I10" s="25">
        <v>0.07</v>
      </c>
    </row>
    <row r="11" spans="1:151" s="137" customFormat="1" ht="16.5" customHeight="1">
      <c r="A11" s="143">
        <v>205</v>
      </c>
      <c r="B11" s="144" t="s">
        <v>166</v>
      </c>
      <c r="C11" s="15">
        <v>120</v>
      </c>
      <c r="D11" s="15">
        <v>5.68</v>
      </c>
      <c r="E11" s="15">
        <v>0.04</v>
      </c>
      <c r="F11" s="15">
        <v>4.36</v>
      </c>
      <c r="G11" s="15">
        <v>27.25</v>
      </c>
      <c r="H11" s="15">
        <v>171</v>
      </c>
      <c r="I11" s="15">
        <v>0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</row>
    <row r="12" spans="1:9" s="129" customFormat="1" ht="15.75">
      <c r="A12" s="66">
        <v>392</v>
      </c>
      <c r="B12" s="19" t="s">
        <v>140</v>
      </c>
      <c r="C12" s="22">
        <v>150</v>
      </c>
      <c r="D12" s="22">
        <v>0.04</v>
      </c>
      <c r="E12" s="22">
        <v>0</v>
      </c>
      <c r="F12" s="22">
        <v>0.02</v>
      </c>
      <c r="G12" s="22">
        <v>6.99</v>
      </c>
      <c r="H12" s="145">
        <v>28</v>
      </c>
      <c r="I12" s="22">
        <v>0.02</v>
      </c>
    </row>
    <row r="13" spans="1:9" ht="15.75">
      <c r="A13" s="98">
        <v>368</v>
      </c>
      <c r="B13" s="37" t="s">
        <v>167</v>
      </c>
      <c r="C13" s="24">
        <v>95</v>
      </c>
      <c r="D13" s="24">
        <v>0.4</v>
      </c>
      <c r="E13" s="24">
        <v>0</v>
      </c>
      <c r="F13" s="24">
        <v>0.4</v>
      </c>
      <c r="G13" s="24">
        <v>9.8</v>
      </c>
      <c r="H13" s="153">
        <v>44</v>
      </c>
      <c r="I13" s="24">
        <v>10</v>
      </c>
    </row>
    <row r="14" spans="1:9" ht="15.75">
      <c r="A14" s="94"/>
      <c r="B14" s="20"/>
      <c r="C14" s="46">
        <v>320</v>
      </c>
      <c r="D14" s="46">
        <f aca="true" t="shared" si="0" ref="D14:I14">SUM(D10:D12)</f>
        <v>10.45</v>
      </c>
      <c r="E14" s="46">
        <f t="shared" si="0"/>
        <v>2.4</v>
      </c>
      <c r="F14" s="46">
        <f t="shared" si="0"/>
        <v>11.26</v>
      </c>
      <c r="G14" s="46">
        <f t="shared" si="0"/>
        <v>48.800000000000004</v>
      </c>
      <c r="H14" s="80">
        <f t="shared" si="0"/>
        <v>338</v>
      </c>
      <c r="I14" s="46">
        <f t="shared" si="0"/>
        <v>0.09000000000000001</v>
      </c>
    </row>
    <row r="15" spans="1:9" ht="15.75">
      <c r="A15" s="94"/>
      <c r="B15" s="36"/>
      <c r="C15" s="87"/>
      <c r="D15" s="38"/>
      <c r="E15" s="38"/>
      <c r="F15" s="38"/>
      <c r="G15" s="38"/>
      <c r="H15" s="38"/>
      <c r="I15" s="38"/>
    </row>
    <row r="16" spans="1:9" ht="15.75">
      <c r="A16" s="94"/>
      <c r="B16" s="28" t="s">
        <v>68</v>
      </c>
      <c r="C16" s="24"/>
      <c r="D16" s="38"/>
      <c r="E16" s="38"/>
      <c r="F16" s="38"/>
      <c r="G16" s="38"/>
      <c r="H16" s="38"/>
      <c r="I16" s="38"/>
    </row>
    <row r="17" spans="1:9" ht="15.75">
      <c r="A17" s="146">
        <v>399</v>
      </c>
      <c r="B17" s="147" t="s">
        <v>117</v>
      </c>
      <c r="C17" s="46">
        <v>80</v>
      </c>
      <c r="D17" s="46">
        <v>0.75</v>
      </c>
      <c r="E17" s="46">
        <v>0</v>
      </c>
      <c r="F17" s="46">
        <v>0</v>
      </c>
      <c r="G17" s="46">
        <v>15.15</v>
      </c>
      <c r="H17" s="46">
        <v>64</v>
      </c>
      <c r="I17" s="148">
        <v>3</v>
      </c>
    </row>
    <row r="18" spans="1:9" ht="16.5" customHeight="1">
      <c r="A18" s="90"/>
      <c r="B18" s="74" t="s">
        <v>70</v>
      </c>
      <c r="C18" s="25"/>
      <c r="D18" s="25"/>
      <c r="E18" s="25"/>
      <c r="F18" s="25"/>
      <c r="G18" s="25"/>
      <c r="H18" s="25"/>
      <c r="I18" s="25"/>
    </row>
    <row r="19" spans="1:9" ht="15.75">
      <c r="A19" s="156">
        <v>14</v>
      </c>
      <c r="B19" s="144" t="s">
        <v>121</v>
      </c>
      <c r="C19" s="15">
        <v>45</v>
      </c>
      <c r="D19" s="15">
        <v>0.45</v>
      </c>
      <c r="E19" s="15">
        <v>0</v>
      </c>
      <c r="F19" s="15">
        <v>2.47</v>
      </c>
      <c r="G19" s="15">
        <v>1.89</v>
      </c>
      <c r="H19" s="15">
        <v>32</v>
      </c>
      <c r="I19" s="15">
        <v>8.17</v>
      </c>
    </row>
    <row r="20" spans="1:9" s="129" customFormat="1" ht="15.75">
      <c r="A20" s="71">
        <v>76</v>
      </c>
      <c r="B20" s="19" t="s">
        <v>114</v>
      </c>
      <c r="C20" s="22">
        <v>150</v>
      </c>
      <c r="D20" s="22">
        <v>1.6</v>
      </c>
      <c r="E20" s="22">
        <v>0</v>
      </c>
      <c r="F20" s="22">
        <v>4.09</v>
      </c>
      <c r="G20" s="22">
        <v>13.54</v>
      </c>
      <c r="H20" s="22">
        <v>97</v>
      </c>
      <c r="I20" s="22">
        <v>6.03</v>
      </c>
    </row>
    <row r="21" spans="1:9" s="129" customFormat="1" ht="15.75">
      <c r="A21" s="66">
        <v>282</v>
      </c>
      <c r="B21" s="19" t="s">
        <v>168</v>
      </c>
      <c r="C21" s="22">
        <v>60</v>
      </c>
      <c r="D21" s="22">
        <v>9.32</v>
      </c>
      <c r="E21" s="22">
        <v>7.86</v>
      </c>
      <c r="F21" s="22">
        <v>7.07</v>
      </c>
      <c r="G21" s="145">
        <v>9.64</v>
      </c>
      <c r="H21" s="22">
        <v>139</v>
      </c>
      <c r="I21" s="22">
        <v>0.09</v>
      </c>
    </row>
    <row r="22" spans="1:9" ht="15" customHeight="1">
      <c r="A22" s="66">
        <v>314</v>
      </c>
      <c r="B22" s="19" t="s">
        <v>119</v>
      </c>
      <c r="C22" s="22">
        <v>100</v>
      </c>
      <c r="D22" s="151">
        <v>20.1</v>
      </c>
      <c r="E22" s="151">
        <v>0.28</v>
      </c>
      <c r="F22" s="22">
        <v>27.74</v>
      </c>
      <c r="G22" s="22">
        <v>142.41</v>
      </c>
      <c r="H22" s="145">
        <v>900</v>
      </c>
      <c r="I22" s="22">
        <v>0</v>
      </c>
    </row>
    <row r="23" spans="1:9" ht="15.75">
      <c r="A23" s="152">
        <v>376</v>
      </c>
      <c r="B23" s="19" t="s">
        <v>23</v>
      </c>
      <c r="C23" s="145">
        <v>150</v>
      </c>
      <c r="D23" s="22">
        <v>2.2</v>
      </c>
      <c r="E23" s="22">
        <v>0</v>
      </c>
      <c r="F23" s="22">
        <v>0.1</v>
      </c>
      <c r="G23" s="145">
        <v>138.84</v>
      </c>
      <c r="H23" s="22">
        <v>565</v>
      </c>
      <c r="I23" s="22">
        <v>2</v>
      </c>
    </row>
    <row r="24" spans="1:9" ht="15.75">
      <c r="A24" s="152"/>
      <c r="B24" s="19" t="s">
        <v>11</v>
      </c>
      <c r="C24" s="145">
        <v>40</v>
      </c>
      <c r="D24" s="22">
        <v>1.98</v>
      </c>
      <c r="E24" s="22">
        <v>0</v>
      </c>
      <c r="F24" s="22">
        <v>0.36</v>
      </c>
      <c r="G24" s="145">
        <v>10.02</v>
      </c>
      <c r="H24" s="22">
        <v>52</v>
      </c>
      <c r="I24" s="22">
        <v>0</v>
      </c>
    </row>
    <row r="25" spans="1:9" ht="15.75">
      <c r="A25" s="94"/>
      <c r="B25" s="36"/>
      <c r="C25" s="87">
        <f aca="true" t="shared" si="1" ref="C25:I25">SUM(C19:C24)</f>
        <v>545</v>
      </c>
      <c r="D25" s="38">
        <f t="shared" si="1"/>
        <v>35.65</v>
      </c>
      <c r="E25" s="38">
        <f t="shared" si="1"/>
        <v>8.14</v>
      </c>
      <c r="F25" s="38">
        <f t="shared" si="1"/>
        <v>41.83</v>
      </c>
      <c r="G25" s="38">
        <f t="shared" si="1"/>
        <v>316.34</v>
      </c>
      <c r="H25" s="38">
        <f t="shared" si="1"/>
        <v>1785</v>
      </c>
      <c r="I25" s="38">
        <f t="shared" si="1"/>
        <v>16.29</v>
      </c>
    </row>
    <row r="26" spans="1:9" ht="15.75">
      <c r="A26" s="103"/>
      <c r="B26" s="34"/>
      <c r="C26" s="43"/>
      <c r="D26" s="7"/>
      <c r="E26" s="7"/>
      <c r="F26" s="7"/>
      <c r="G26" s="7"/>
      <c r="H26" s="7"/>
      <c r="I26" s="7"/>
    </row>
    <row r="27" spans="1:9" ht="15.75">
      <c r="A27" s="92"/>
      <c r="B27" s="43" t="s">
        <v>106</v>
      </c>
      <c r="C27" s="21"/>
      <c r="D27" s="31"/>
      <c r="E27" s="31"/>
      <c r="F27" s="31"/>
      <c r="G27" s="31"/>
      <c r="H27" s="31"/>
      <c r="I27" s="31"/>
    </row>
    <row r="28" spans="1:9" ht="15.75">
      <c r="A28" s="66">
        <v>213</v>
      </c>
      <c r="B28" s="20" t="s">
        <v>126</v>
      </c>
      <c r="C28" s="22">
        <v>40</v>
      </c>
      <c r="D28" s="3">
        <v>5.08</v>
      </c>
      <c r="E28" s="3">
        <v>5.08</v>
      </c>
      <c r="F28" s="3">
        <v>4.6</v>
      </c>
      <c r="G28" s="3">
        <v>0.28</v>
      </c>
      <c r="H28" s="3">
        <v>63</v>
      </c>
      <c r="I28" s="22">
        <v>0</v>
      </c>
    </row>
    <row r="29" spans="1:9" ht="15.75">
      <c r="A29" s="156">
        <v>53</v>
      </c>
      <c r="B29" s="144" t="s">
        <v>127</v>
      </c>
      <c r="C29" s="171">
        <v>45</v>
      </c>
      <c r="D29" s="15">
        <v>0.54</v>
      </c>
      <c r="E29" s="15">
        <v>0</v>
      </c>
      <c r="F29" s="15">
        <v>2.82</v>
      </c>
      <c r="G29" s="15">
        <v>3.55</v>
      </c>
      <c r="H29" s="171">
        <v>42</v>
      </c>
      <c r="I29" s="15">
        <v>3.31</v>
      </c>
    </row>
    <row r="30" spans="1:9" ht="15.75">
      <c r="A30" s="66">
        <v>392</v>
      </c>
      <c r="B30" s="19" t="s">
        <v>112</v>
      </c>
      <c r="C30" s="22">
        <v>150</v>
      </c>
      <c r="D30" s="22">
        <v>0.04</v>
      </c>
      <c r="E30" s="22">
        <v>0</v>
      </c>
      <c r="F30" s="22">
        <v>0.02</v>
      </c>
      <c r="G30" s="22">
        <v>6.99</v>
      </c>
      <c r="H30" s="145">
        <v>28</v>
      </c>
      <c r="I30" s="22">
        <v>0.02</v>
      </c>
    </row>
    <row r="31" spans="1:9" ht="15.75">
      <c r="A31" s="94"/>
      <c r="B31" s="20" t="s">
        <v>169</v>
      </c>
      <c r="C31" s="22">
        <v>30</v>
      </c>
      <c r="D31" s="22">
        <v>2.37</v>
      </c>
      <c r="E31" s="22">
        <v>0</v>
      </c>
      <c r="F31" s="22">
        <v>0.3</v>
      </c>
      <c r="G31" s="22">
        <v>14.49</v>
      </c>
      <c r="H31" s="145">
        <v>71</v>
      </c>
      <c r="I31" s="22">
        <v>0</v>
      </c>
    </row>
    <row r="32" spans="1:9" ht="15.75">
      <c r="A32" s="98"/>
      <c r="B32" s="37"/>
      <c r="C32" s="24"/>
      <c r="D32" s="24"/>
      <c r="E32" s="24"/>
      <c r="F32" s="24"/>
      <c r="G32" s="24"/>
      <c r="H32" s="153"/>
      <c r="I32" s="24"/>
    </row>
    <row r="33" spans="1:9" ht="15.75">
      <c r="A33" s="36"/>
      <c r="B33" s="36"/>
      <c r="C33" s="88">
        <v>337</v>
      </c>
      <c r="D33" s="41">
        <f aca="true" t="shared" si="2" ref="D33:I33">SUM(D30:D32)</f>
        <v>2.41</v>
      </c>
      <c r="E33" s="41">
        <f t="shared" si="2"/>
        <v>0</v>
      </c>
      <c r="F33" s="41">
        <f t="shared" si="2"/>
        <v>0.32</v>
      </c>
      <c r="G33" s="41">
        <f t="shared" si="2"/>
        <v>21.48</v>
      </c>
      <c r="H33" s="41">
        <f t="shared" si="2"/>
        <v>99</v>
      </c>
      <c r="I33" s="41">
        <f t="shared" si="2"/>
        <v>0.02</v>
      </c>
    </row>
    <row r="34" spans="1:9" ht="15.75">
      <c r="A34" s="36"/>
      <c r="B34" s="35" t="s">
        <v>82</v>
      </c>
      <c r="C34" s="79">
        <f aca="true" t="shared" si="3" ref="C34:I34">C33+C25+C17+C14</f>
        <v>1282</v>
      </c>
      <c r="D34" s="41">
        <f t="shared" si="3"/>
        <v>49.260000000000005</v>
      </c>
      <c r="E34" s="41">
        <f t="shared" si="3"/>
        <v>10.540000000000001</v>
      </c>
      <c r="F34" s="41">
        <f t="shared" si="3"/>
        <v>53.41</v>
      </c>
      <c r="G34" s="41">
        <f t="shared" si="3"/>
        <v>401.77</v>
      </c>
      <c r="H34" s="41">
        <f t="shared" si="3"/>
        <v>2286</v>
      </c>
      <c r="I34" s="41">
        <f t="shared" si="3"/>
        <v>19.4</v>
      </c>
    </row>
    <row r="35" spans="1:9" ht="15.75">
      <c r="A35" s="8"/>
      <c r="B35" s="35" t="s">
        <v>24</v>
      </c>
      <c r="C35" s="35"/>
      <c r="D35" s="10">
        <v>42</v>
      </c>
      <c r="E35" s="10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20</v>
      </c>
      <c r="C36" s="8"/>
      <c r="D36" s="6">
        <f>D34-D35</f>
        <v>7.260000000000005</v>
      </c>
      <c r="F36" s="6">
        <f>F34-F35</f>
        <v>6.409999999999997</v>
      </c>
      <c r="G36" s="6">
        <f>G34-G35</f>
        <v>198.76999999999998</v>
      </c>
      <c r="H36" s="6">
        <f>H34-H35</f>
        <v>886</v>
      </c>
      <c r="I36" s="6">
        <f>I34-I35</f>
        <v>-25.6</v>
      </c>
    </row>
    <row r="37" spans="1:9" ht="13.5" customHeight="1">
      <c r="A37" s="8"/>
      <c r="B37" s="29" t="s">
        <v>97</v>
      </c>
      <c r="C37" s="8"/>
      <c r="D37" s="6"/>
      <c r="E37" s="174">
        <v>0.571</v>
      </c>
      <c r="F37" s="6"/>
      <c r="G37" s="6"/>
      <c r="H37" s="6"/>
      <c r="I37" s="6"/>
    </row>
    <row r="38" spans="1:9" ht="31.5" customHeight="1">
      <c r="A38" s="8"/>
      <c r="B38" s="5" t="s">
        <v>67</v>
      </c>
      <c r="C38" s="8"/>
      <c r="D38" s="3">
        <v>1</v>
      </c>
      <c r="E38" s="3"/>
      <c r="F38" s="97">
        <f>F34/D34</f>
        <v>1.0842468534307752</v>
      </c>
      <c r="G38" s="97">
        <f>G34/D34</f>
        <v>8.156110434429555</v>
      </c>
      <c r="H38" s="8"/>
      <c r="I38" s="8"/>
    </row>
    <row r="39" spans="1:9" ht="31.5">
      <c r="A39" s="8"/>
      <c r="B39" s="95" t="s">
        <v>98</v>
      </c>
      <c r="C39" s="8"/>
      <c r="D39" s="3">
        <v>15</v>
      </c>
      <c r="E39" s="3"/>
      <c r="F39" s="97">
        <v>31</v>
      </c>
      <c r="G39" s="97">
        <v>53</v>
      </c>
      <c r="H39" s="8"/>
      <c r="I39" s="8"/>
    </row>
    <row r="40" ht="12.75">
      <c r="B40" s="96" t="s">
        <v>90</v>
      </c>
    </row>
    <row r="41" spans="2:3" ht="15.75">
      <c r="B41" s="67"/>
      <c r="C41" s="72"/>
    </row>
    <row r="42" spans="2:3" ht="15.75">
      <c r="B42" s="67"/>
      <c r="C42" s="72"/>
    </row>
    <row r="43" spans="2:3" ht="15.75">
      <c r="B43" s="67"/>
      <c r="C43" s="72"/>
    </row>
    <row r="44" spans="2:3" ht="15.75">
      <c r="B44" s="67"/>
      <c r="C44" s="72"/>
    </row>
    <row r="45" spans="2:3" ht="15.75">
      <c r="B45" s="67"/>
      <c r="C45" s="72"/>
    </row>
    <row r="48" spans="2:3" ht="15.75">
      <c r="B48" s="67"/>
      <c r="C48" s="101"/>
    </row>
    <row r="49" spans="2:3" ht="15.75">
      <c r="B49" s="67"/>
      <c r="C49" s="101"/>
    </row>
    <row r="50" spans="2:3" ht="15.75">
      <c r="B50" s="67"/>
      <c r="C50" s="101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Колокольчик3</cp:lastModifiedBy>
  <cp:lastPrinted>2022-06-06T12:19:12Z</cp:lastPrinted>
  <dcterms:created xsi:type="dcterms:W3CDTF">1996-10-08T23:32:33Z</dcterms:created>
  <dcterms:modified xsi:type="dcterms:W3CDTF">2023-07-06T11:59:11Z</dcterms:modified>
  <cp:category/>
  <cp:version/>
  <cp:contentType/>
  <cp:contentStatus/>
</cp:coreProperties>
</file>